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iagrams/data2.xml" ContentType="application/vnd.openxmlformats-officedocument.drawingml.diagramData+xml"/>
  <Override PartName="/xl/diagrams/layout2.xml" ContentType="application/vnd.openxmlformats-officedocument.drawingml.diagramLayout+xml"/>
  <Override PartName="/xl/diagrams/quickStyle2.xml" ContentType="application/vnd.openxmlformats-officedocument.drawingml.diagramStyle+xml"/>
  <Override PartName="/xl/diagrams/colors2.xml" ContentType="application/vnd.openxmlformats-officedocument.drawingml.diagramColors+xml"/>
  <Override PartName="/xl/diagrams/drawing2.xml" ContentType="application/vnd.ms-office.drawingml.diagramDrawing+xml"/>
  <Override PartName="/xl/diagrams/data3.xml" ContentType="application/vnd.openxmlformats-officedocument.drawingml.diagramData+xml"/>
  <Override PartName="/xl/diagrams/layout3.xml" ContentType="application/vnd.openxmlformats-officedocument.drawingml.diagramLayout+xml"/>
  <Override PartName="/xl/diagrams/quickStyle3.xml" ContentType="application/vnd.openxmlformats-officedocument.drawingml.diagramStyle+xml"/>
  <Override PartName="/xl/diagrams/colors3.xml" ContentType="application/vnd.openxmlformats-officedocument.drawingml.diagramColors+xml"/>
  <Override PartName="/xl/diagrams/drawing3.xml" ContentType="application/vnd.ms-office.drawingml.diagramDrawing+xml"/>
  <Override PartName="/xl/diagrams/data4.xml" ContentType="application/vnd.openxmlformats-officedocument.drawingml.diagramData+xml"/>
  <Override PartName="/xl/diagrams/layout4.xml" ContentType="application/vnd.openxmlformats-officedocument.drawingml.diagramLayout+xml"/>
  <Override PartName="/xl/diagrams/quickStyle4.xml" ContentType="application/vnd.openxmlformats-officedocument.drawingml.diagramStyle+xml"/>
  <Override PartName="/xl/diagrams/colors4.xml" ContentType="application/vnd.openxmlformats-officedocument.drawingml.diagramColors+xml"/>
  <Override PartName="/xl/diagrams/drawing4.xml" ContentType="application/vnd.ms-office.drawingml.diagramDrawing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drawings/drawing5.xml" ContentType="application/vnd.openxmlformats-officedocument.drawing+xml"/>
  <Override PartName="/xl/tables/table4.xml" ContentType="application/vnd.openxmlformats-officedocument.spreadsheetml.table+xml"/>
  <Override PartName="/xl/drawings/drawing6.xml" ContentType="application/vnd.openxmlformats-officedocument.drawing+xml"/>
  <Override PartName="/xl/tables/table5.xml" ContentType="application/vnd.openxmlformats-officedocument.spreadsheetml.table+xml"/>
  <Override PartName="/xl/drawings/drawing7.xml" ContentType="application/vnd.openxmlformats-officedocument.drawing+xml"/>
  <Override PartName="/xl/tables/table6.xml" ContentType="application/vnd.openxmlformats-officedocument.spreadsheetml.table+xml"/>
  <Override PartName="/xl/drawings/drawing8.xml" ContentType="application/vnd.openxmlformats-officedocument.drawing+xml"/>
  <Override PartName="/xl/tables/table7.xml" ContentType="application/vnd.openxmlformats-officedocument.spreadsheetml.table+xml"/>
  <Override PartName="/xl/drawings/drawing9.xml" ContentType="application/vnd.openxmlformats-officedocument.drawing+xml"/>
  <Override PartName="/xl/tables/table8.xml" ContentType="application/vnd.openxmlformats-officedocument.spreadsheetml.table+xml"/>
  <Override PartName="/xl/drawings/drawing10.xml" ContentType="application/vnd.openxmlformats-officedocument.drawing+xml"/>
  <Override PartName="/xl/tables/table9.xml" ContentType="application/vnd.openxmlformats-officedocument.spreadsheetml.table+xml"/>
  <Override PartName="/xl/drawings/drawing11.xml" ContentType="application/vnd.openxmlformats-officedocument.drawing+xml"/>
  <Override PartName="/xl/tables/table10.xml" ContentType="application/vnd.openxmlformats-officedocument.spreadsheetml.table+xml"/>
  <Override PartName="/xl/drawings/drawing12.xml" ContentType="application/vnd.openxmlformats-officedocument.drawing+xml"/>
  <Override PartName="/xl/tables/table11.xml" ContentType="application/vnd.openxmlformats-officedocument.spreadsheetml.table+xml"/>
  <Override PartName="/xl/drawings/drawing13.xml" ContentType="application/vnd.openxmlformats-officedocument.drawing+xml"/>
  <Override PartName="/xl/tables/table12.xml" ContentType="application/vnd.openxmlformats-officedocument.spreadsheetml.table+xml"/>
  <Override PartName="/xl/drawings/drawing14.xml" ContentType="application/vnd.openxmlformats-officedocument.drawing+xml"/>
  <Override PartName="/xl/tables/table13.xml" ContentType="application/vnd.openxmlformats-officedocument.spreadsheetml.table+xml"/>
  <Override PartName="/xl/drawings/drawing15.xml" ContentType="application/vnd.openxmlformats-officedocument.drawing+xml"/>
  <Override PartName="/xl/tables/table14.xml" ContentType="application/vnd.openxmlformats-officedocument.spreadsheetml.table+xml"/>
  <Override PartName="/xl/drawings/drawing16.xml" ContentType="application/vnd.openxmlformats-officedocument.drawing+xml"/>
  <Override PartName="/xl/tables/table15.xml" ContentType="application/vnd.openxmlformats-officedocument.spreadsheetml.table+xml"/>
  <Override PartName="/xl/drawings/drawing17.xml" ContentType="application/vnd.openxmlformats-officedocument.drawing+xml"/>
  <Override PartName="/xl/tables/table16.xml" ContentType="application/vnd.openxmlformats-officedocument.spreadsheetml.table+xml"/>
  <Override PartName="/xl/drawings/drawing18.xml" ContentType="application/vnd.openxmlformats-officedocument.drawing+xml"/>
  <Override PartName="/xl/tables/table17.xml" ContentType="application/vnd.openxmlformats-officedocument.spreadsheetml.table+xml"/>
  <Override PartName="/xl/drawings/drawing19.xml" ContentType="application/vnd.openxmlformats-officedocument.drawing+xml"/>
  <Override PartName="/xl/tables/table18.xml" ContentType="application/vnd.openxmlformats-officedocument.spreadsheetml.table+xml"/>
  <Override PartName="/xl/drawings/drawing20.xml" ContentType="application/vnd.openxmlformats-officedocument.drawing+xml"/>
  <Override PartName="/xl/tables/table19.xml" ContentType="application/vnd.openxmlformats-officedocument.spreadsheetml.table+xml"/>
  <Override PartName="/xl/drawings/drawing21.xml" ContentType="application/vnd.openxmlformats-officedocument.drawing+xml"/>
  <Override PartName="/xl/tables/table20.xml" ContentType="application/vnd.openxmlformats-officedocument.spreadsheetml.table+xml"/>
  <Override PartName="/xl/drawings/drawing22.xml" ContentType="application/vnd.openxmlformats-officedocument.drawing+xml"/>
  <Override PartName="/xl/tables/table21.xml" ContentType="application/vnd.openxmlformats-officedocument.spreadsheetml.table+xml"/>
  <Override PartName="/xl/drawings/drawing23.xml" ContentType="application/vnd.openxmlformats-officedocument.drawing+xml"/>
  <Override PartName="/xl/tables/table22.xml" ContentType="application/vnd.openxmlformats-officedocument.spreadsheetml.table+xml"/>
  <Override PartName="/xl/drawings/drawing24.xml" ContentType="application/vnd.openxmlformats-officedocument.drawing+xml"/>
  <Override PartName="/xl/tables/table23.xml" ContentType="application/vnd.openxmlformats-officedocument.spreadsheetml.table+xml"/>
  <Override PartName="/xl/drawings/drawing25.xml" ContentType="application/vnd.openxmlformats-officedocument.drawing+xml"/>
  <Override PartName="/xl/tables/table2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anyb\OneDrive\Bureau\Formation LEAN CONSTRUCTION\"/>
    </mc:Choice>
  </mc:AlternateContent>
  <xr:revisionPtr revIDLastSave="0" documentId="13_ncr:1_{C3631A5B-2504-42FA-9CB3-616870E4A9DB}" xr6:coauthVersionLast="47" xr6:coauthVersionMax="47" xr10:uidLastSave="{00000000-0000-0000-0000-000000000000}"/>
  <bookViews>
    <workbookView xWindow="-120" yWindow="-120" windowWidth="20730" windowHeight="11040" tabRatio="761" firstSheet="4" activeTab="8" xr2:uid="{00000000-000D-0000-FFFF-FFFF00000000}"/>
  </bookViews>
  <sheets>
    <sheet name="TEST" sheetId="58" r:id="rId1"/>
    <sheet name="VIERGE" sheetId="31" r:id="rId2"/>
    <sheet name="Process MACRO" sheetId="30" r:id="rId3"/>
    <sheet name="ETUDE DE MISSION" sheetId="33" r:id="rId4"/>
    <sheet name="PLANNING TRAVAUX" sheetId="34" r:id="rId5"/>
    <sheet name="PIC" sheetId="35" r:id="rId6"/>
    <sheet name="PLANNING PREPARATION" sheetId="36" r:id="rId7"/>
    <sheet name="Réglement de chantier" sheetId="37" r:id="rId8"/>
    <sheet name="ANALYSE DES OFFRES" sheetId="38" r:id="rId9"/>
    <sheet name="NEGOCIATION" sheetId="39" r:id="rId10"/>
    <sheet name="ATTRIBUTION" sheetId="40" r:id="rId11"/>
    <sheet name="PLANNING PREPARATION (2)" sheetId="41" r:id="rId12"/>
    <sheet name="PLANNING TRAVAUX (2)" sheetId="42" r:id="rId13"/>
    <sheet name="REUNION 0" sheetId="43" r:id="rId14"/>
    <sheet name="REUNION DE CHANTIER" sheetId="44" r:id="rId15"/>
    <sheet name="PLANNING FINANCIER" sheetId="45" r:id="rId16"/>
    <sheet name="REUNION LANCEMENT" sheetId="50" r:id="rId17"/>
    <sheet name="REUNION HEBDO" sheetId="51" r:id="rId18"/>
    <sheet name="VALIDATION DES SITUATIONS DE TR" sheetId="52" r:id="rId19"/>
    <sheet name="VI" sheetId="53" r:id="rId20"/>
    <sheet name="OPR" sheetId="54" r:id="rId21"/>
    <sheet name="LEVEES DES RESERVES" sheetId="55" r:id="rId22"/>
    <sheet name="LIVRAISON" sheetId="56" r:id="rId23"/>
    <sheet name="RENDU RAPPORT " sheetId="57" r:id="rId24"/>
    <sheet name="GPA" sheetId="48" r:id="rId25"/>
    <sheet name="Préparation 1er RDV" sheetId="21" state="hidden" r:id="rId2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" i="58" l="1"/>
  <c r="K4" i="58"/>
  <c r="K2" i="58" s="1"/>
  <c r="L5" i="57" l="1"/>
  <c r="L2" i="57" s="1"/>
  <c r="L4" i="57"/>
  <c r="K5" i="56"/>
  <c r="K2" i="56" s="1"/>
  <c r="K4" i="56"/>
  <c r="L5" i="55"/>
  <c r="L2" i="55" s="1"/>
  <c r="L4" i="55"/>
  <c r="K5" i="54"/>
  <c r="K2" i="54" s="1"/>
  <c r="K4" i="54"/>
  <c r="L5" i="53"/>
  <c r="L2" i="53" s="1"/>
  <c r="L4" i="53"/>
  <c r="L5" i="52"/>
  <c r="L4" i="52"/>
  <c r="L2" i="52"/>
  <c r="L5" i="51"/>
  <c r="L2" i="51" s="1"/>
  <c r="L4" i="51"/>
  <c r="L5" i="50"/>
  <c r="L4" i="50"/>
  <c r="L2" i="50"/>
  <c r="K5" i="48"/>
  <c r="K4" i="48"/>
  <c r="K2" i="48"/>
  <c r="K5" i="45" l="1"/>
  <c r="K4" i="45"/>
  <c r="K5" i="44"/>
  <c r="K4" i="44"/>
  <c r="K2" i="44" s="1"/>
  <c r="L5" i="43"/>
  <c r="L4" i="43"/>
  <c r="K5" i="42"/>
  <c r="K4" i="42"/>
  <c r="K2" i="42" s="1"/>
  <c r="K5" i="41"/>
  <c r="K4" i="41"/>
  <c r="K5" i="40"/>
  <c r="K4" i="40"/>
  <c r="K5" i="39"/>
  <c r="K4" i="39"/>
  <c r="K5" i="38"/>
  <c r="K4" i="38"/>
  <c r="K5" i="37"/>
  <c r="K4" i="37"/>
  <c r="K5" i="36"/>
  <c r="K4" i="36"/>
  <c r="K5" i="35"/>
  <c r="K4" i="35"/>
  <c r="K5" i="34"/>
  <c r="K4" i="34"/>
  <c r="K5" i="33"/>
  <c r="K4" i="33"/>
  <c r="K5" i="31"/>
  <c r="K4" i="31"/>
  <c r="K2" i="38" l="1"/>
  <c r="K2" i="45"/>
  <c r="L2" i="43"/>
  <c r="K2" i="41"/>
  <c r="K2" i="40"/>
  <c r="K2" i="39"/>
  <c r="K2" i="37"/>
  <c r="K2" i="31"/>
  <c r="K2" i="36"/>
  <c r="K2" i="35"/>
  <c r="K2" i="34"/>
  <c r="K2" i="33"/>
</calcChain>
</file>

<file path=xl/sharedStrings.xml><?xml version="1.0" encoding="utf-8"?>
<sst xmlns="http://schemas.openxmlformats.org/spreadsheetml/2006/main" count="394" uniqueCount="227">
  <si>
    <t>Penser à enregistrer visio</t>
  </si>
  <si>
    <t>Utiliser une IA pour prendre des notes</t>
  </si>
  <si>
    <t>Appeler Nico</t>
  </si>
  <si>
    <t>Prendre documents sur le drive</t>
  </si>
  <si>
    <r>
      <t xml:space="preserve">+ </t>
    </r>
    <r>
      <rPr>
        <b/>
        <sz val="8"/>
        <color rgb="FFFFFFFF"/>
        <rFont val="Calibri"/>
        <family val="2"/>
        <scheme val="minor"/>
      </rPr>
      <t>Accompte 20  %</t>
    </r>
  </si>
  <si>
    <t xml:space="preserve">+Demande de devis retourné signé </t>
  </si>
  <si>
    <t>Total</t>
  </si>
  <si>
    <t xml:space="preserve">Mettre un "1" dans la colonne statut si tâche faite et un "0" si tâche non réalisée </t>
  </si>
  <si>
    <t>Statut</t>
  </si>
  <si>
    <t>Taches</t>
  </si>
  <si>
    <t>Terminé</t>
  </si>
  <si>
    <t>Progression</t>
  </si>
  <si>
    <t>ETUDE HO</t>
  </si>
  <si>
    <t>Obtenir le CCTP pilote</t>
  </si>
  <si>
    <t>Obtenir la mission vendue</t>
  </si>
  <si>
    <t>Comparer le CCTP et la mission vendue</t>
  </si>
  <si>
    <t>Discuter avec JP sur les particularités relevées</t>
  </si>
  <si>
    <t>Lister les particularités</t>
  </si>
  <si>
    <t>Analyser le contenu de la mission (nombre de visite, documents à produire, type de mission)</t>
  </si>
  <si>
    <t>Etablir le "qui fait quoi"</t>
  </si>
  <si>
    <t>Obtenir le dossier PRO</t>
  </si>
  <si>
    <t>Analyser/comprendre le mode constructif</t>
  </si>
  <si>
    <t>Etude du planning prévu par MOE-MO</t>
  </si>
  <si>
    <t>Etudier le CCAP PRO (identifier les points concernants le pilotage)</t>
  </si>
  <si>
    <t>Etude des plans</t>
  </si>
  <si>
    <t>Etudes détails d'execution</t>
  </si>
  <si>
    <t>Lecture de la liste des limites de prestations</t>
  </si>
  <si>
    <t>Lecture CCTP</t>
  </si>
  <si>
    <t>Lecture CCTC</t>
  </si>
  <si>
    <t>Lecture PGC</t>
  </si>
  <si>
    <t>Estimatif des temps de taches sur la base des DPGF</t>
  </si>
  <si>
    <t>Lister les taches des macros taches</t>
  </si>
  <si>
    <t>Etablir le planning Gant</t>
  </si>
  <si>
    <t>Lister les attendus à produire</t>
  </si>
  <si>
    <t>Lister les macros taches - jalons</t>
  </si>
  <si>
    <t>Estimer les effectifs en fonction des temps de taches</t>
  </si>
  <si>
    <t>Rédiger une note à l'attention du MO-MOE sur les particularités (effectifs, points à risques, conseils…)</t>
  </si>
  <si>
    <t>Fond de plan du site</t>
  </si>
  <si>
    <t>Tableau des effectifs</t>
  </si>
  <si>
    <t>Dimensionner la base vie + installation de chantier</t>
  </si>
  <si>
    <t>Implanter la base vie</t>
  </si>
  <si>
    <t>Définir les flux VL</t>
  </si>
  <si>
    <t>Implanter les zones de levage</t>
  </si>
  <si>
    <t>Définir les engins de levage</t>
  </si>
  <si>
    <t>Définir les flux piétons</t>
  </si>
  <si>
    <t>Définir les zones de livraisons</t>
  </si>
  <si>
    <t>Définir les zones de stockage</t>
  </si>
  <si>
    <t>Prendre connaissance des consignes de tri</t>
  </si>
  <si>
    <t>Définir le nombre et la dimension des bennes</t>
  </si>
  <si>
    <t>Implanter les bennes</t>
  </si>
  <si>
    <t>Localiser les réseaux pour la base vie</t>
  </si>
  <si>
    <t>Localiser les réseaux jusqu'aux zones de travail</t>
  </si>
  <si>
    <t>Implanter les accès</t>
  </si>
  <si>
    <t>Implanter les clotures de chantier</t>
  </si>
  <si>
    <t>Plan d'accès au site</t>
  </si>
  <si>
    <t>Définir les flux livraison et zone de retournerment</t>
  </si>
  <si>
    <t>Emplacement raccordement ENEDIS</t>
  </si>
  <si>
    <t>Emplacement raccordement EU</t>
  </si>
  <si>
    <t>Emplacement raccordement EP</t>
  </si>
  <si>
    <t>Emplacement raccordement EAP</t>
  </si>
  <si>
    <t>Localiser les existants à conserver (Arbres, locaux, stationnement)</t>
  </si>
  <si>
    <t>Dimensionner les besoins en stationnement pour le chantier</t>
  </si>
  <si>
    <t>Dimmensionner les besoins en stationnement pour utilisateurs</t>
  </si>
  <si>
    <t>Localiser les zones de stationnement</t>
  </si>
  <si>
    <t>Identifier les contraintes (Emprise au sol, limite de hauteur, zone de survol)</t>
  </si>
  <si>
    <t>Etude du planning préparation prévu par MOE-MO</t>
  </si>
  <si>
    <t xml:space="preserve">Définir les jalons </t>
  </si>
  <si>
    <t>Lister les rendus impactant la DDC</t>
  </si>
  <si>
    <t>Lister les rendus impactant les fondations</t>
  </si>
  <si>
    <t>Lister les traversées du clos couverts</t>
  </si>
  <si>
    <t>Lister depuis le CCAP les délais de rendus MOE</t>
  </si>
  <si>
    <t>Lister depuis le CCAP les délais de rendus BC</t>
  </si>
  <si>
    <t>Comprendre comment va être organisée la synthèse</t>
  </si>
  <si>
    <t>Identifier le responsable de la cellule de synthèse</t>
  </si>
  <si>
    <t>Etablir le Gant</t>
  </si>
  <si>
    <t>Etablir un visuel en fonction des délais BC+MOE</t>
  </si>
  <si>
    <t>Prendre en base le dernier RC</t>
  </si>
  <si>
    <t>Modifier selon les spécificités extérieures à notre mission (PGC,HQE,contraites MO)</t>
  </si>
  <si>
    <t>Modifier selon les spécificités de notre mission</t>
  </si>
  <si>
    <t>Récolter toutes les offres</t>
  </si>
  <si>
    <t>Récolter le DCE mis à jour</t>
  </si>
  <si>
    <t>Récolter les questions-réponses</t>
  </si>
  <si>
    <t>Etudier les temps de taches remis par entreprises</t>
  </si>
  <si>
    <t>Identifier qui a signer ou non les planning (travaux + prepa)</t>
  </si>
  <si>
    <t>Revérifier l'ordre de prévalence des pièces</t>
  </si>
  <si>
    <t>Récolter les variantes de planning entreprises</t>
  </si>
  <si>
    <t>Faire le comparatif temps de tache pilote VS temps de tache entreprise</t>
  </si>
  <si>
    <t>Vérifier les moyens humains (comparer aux effectifs prévus par le pilote)</t>
  </si>
  <si>
    <t>Vérifier les modes opératoires prévus</t>
  </si>
  <si>
    <t>Produire le tableau comparatif (mettre en avant les candidats qui répondent aux besoins et ceux qui représentent un risque de dépassement de délais)</t>
  </si>
  <si>
    <t>Diffuser à MOE-MO avec une note explicative</t>
  </si>
  <si>
    <t>Récupérer les marchés négociés</t>
  </si>
  <si>
    <t>Mettre à jour les plannings en fonction des entreprises retenues</t>
  </si>
  <si>
    <t>Mettre à jour le PIC</t>
  </si>
  <si>
    <t>Participer aux réunions de négociations</t>
  </si>
  <si>
    <t>Mettre à jour le planning des travaux (date recalée au réel)</t>
  </si>
  <si>
    <t>Obtenir l'OS de démarrage du projet</t>
  </si>
  <si>
    <t>Vérifier que tout les lots sont attribués</t>
  </si>
  <si>
    <t>Définir la date de réunion 0</t>
  </si>
  <si>
    <t>Définir la date de réunion -1</t>
  </si>
  <si>
    <t>Mettre à jour le "qui fait quoi" équipe de prestation intellectuelle</t>
  </si>
  <si>
    <t>Mettre à jour en fonction de la date de réunion 0</t>
  </si>
  <si>
    <t>Mettre à jour en fonction du calendrier civil (jours fériés, CP, prévision d'intempérie)</t>
  </si>
  <si>
    <t>Intégrer les jours d'intempérie prévus au CCAP</t>
  </si>
  <si>
    <t>Organigramme de la cellule de synthèse</t>
  </si>
  <si>
    <t>Récolter les temps de tache des entreprises</t>
  </si>
  <si>
    <t>Analyser les temps de taches rendus VS temps de tache prévus dans les MT VS les temps de tache pilote</t>
  </si>
  <si>
    <t>Lister les décalages (risques de retard)</t>
  </si>
  <si>
    <t xml:space="preserve">Présenter les décalages en RC </t>
  </si>
  <si>
    <t>Optimiser avec les entreprises les décalages</t>
  </si>
  <si>
    <t>Identifier les taches superposables</t>
  </si>
  <si>
    <t>Lister les adpatations possibles et les conséquences (CQD)</t>
  </si>
  <si>
    <t>Faire arbitrer par MO-MOE adaptations retenues</t>
  </si>
  <si>
    <t xml:space="preserve">Mettre à jour le planning </t>
  </si>
  <si>
    <t>Diffusion mail type S-2</t>
  </si>
  <si>
    <t>Diffusion mail type S-1</t>
  </si>
  <si>
    <t>Ressources</t>
  </si>
  <si>
    <r>
      <t xml:space="preserve">Objet : Construction </t>
    </r>
    <r>
      <rPr>
        <b/>
        <sz val="20"/>
        <color rgb="FFFFFF00"/>
        <rFont val="Calibri"/>
        <family val="2"/>
        <scheme val="minor"/>
      </rPr>
      <t>Gendarmerie</t>
    </r>
    <r>
      <rPr>
        <b/>
        <sz val="22"/>
        <color rgb="FFFFFF00"/>
        <rFont val="Calibri"/>
        <family val="2"/>
        <scheme val="minor"/>
      </rPr>
      <t xml:space="preserve"> - Gondrecourt-le-Château -</t>
    </r>
    <r>
      <rPr>
        <b/>
        <sz val="18"/>
        <color theme="0"/>
        <rFont val="Calibri"/>
        <family val="2"/>
        <scheme val="minor"/>
      </rPr>
      <t xml:space="preserve"> Réunion 0
Bonjour à tous,
En vue de préparer au mieux cette réunion 0, je vous invite à reprendre connaissance de nos attentes en vue de la préparation de chantier
	Planning de preparation:
Les entreprises doivent reprendre connaissance des jalons du planning de préparation notamment :
•	Remise des DOAR 
•	Remise de vos besoins d’installations de chantier 
•	Remise de vos temps de taches
	Planning des travaux :
•	Nous rappelons que le planning contractuel est le planning DCE
•	Il conviendra que les entreprises et l’OPC ajustent pendant la phase de préparation les temps de tache de chaque intervenants afin d’optimiser le bon déroulement des travaux.
	Le Plan d’Installation de Chantier (PIC)
•	La proposition de l’OPC étant provisoire il conviendra que les entreprises et l’OPC ajustent ensemble le PIC en fonction du phasage des travaux qui sera retenu.
•	Le lot gros œuvre devra établir le PIC définitif et l’afficher en base vie.
•	Selon les différentes phases du chantier le PIC pourra et sera réadapter en accord avec les intervenants et l’OPC pour chaque nouvelle phase.
</t>
    </r>
  </si>
  <si>
    <r>
      <t xml:space="preserve">Objet : Construction </t>
    </r>
    <r>
      <rPr>
        <b/>
        <sz val="20"/>
        <color rgb="FFFFFF00"/>
        <rFont val="Calibri"/>
        <family val="2"/>
        <scheme val="minor"/>
      </rPr>
      <t>Gendarmerie</t>
    </r>
    <r>
      <rPr>
        <b/>
        <sz val="22"/>
        <color rgb="FFFFFF00"/>
        <rFont val="Calibri"/>
        <family val="2"/>
        <scheme val="minor"/>
      </rPr>
      <t xml:space="preserve"> - Gondrecourt-le-Château -</t>
    </r>
    <r>
      <rPr>
        <b/>
        <sz val="18"/>
        <color theme="0"/>
        <rFont val="Calibri"/>
        <family val="2"/>
        <scheme val="minor"/>
      </rPr>
      <t xml:space="preserve"> Réunion 0 Mail de relance
Bonjour à tous,
En vue de préparer au mieux cette réunion 0, je vous invite à reprendre connaissance de nos attentes en vue de la préparation de chantier
	Planning de preparation:
Les entreprises doivent reprendre connaissance des jalons du planning de préparation notamment :
•	Remise des DOAR 
•	Remise de vos besoins d’installations de chantier 
•	Remise de vos temps de taches
	Planning des travaux :
•	Nous rappelons que le planning contractuel est le planning DCE
•	Il conviendra que les entreprises et l’OPC ajustent pendant la phase de préparation les temps de tache de chaque intervenants afin d’optimiser le bon déroulement des travaux.
	Le Plan d’Installation de Chantier (PIC)
•	La proposition de l’OPC étant provisoire il conviendra que les entreprises et l’OPC ajustent ensemble le PIC en fonction du phasage des travaux qui sera retenu.
•	Le lot gros œuvre devra établir le PIC définitif et l’afficher en base vie.
•	Selon les différentes phases du chantier le PIC pourra et sera réadapter en accord avec les intervenants et l’OPC pour chaque nouvelle phase.
</t>
    </r>
  </si>
  <si>
    <t>Convocation à la prochaine réunion</t>
  </si>
  <si>
    <t>Préparer le lien visio</t>
  </si>
  <si>
    <t>Mettre à jour la liste des rendus</t>
  </si>
  <si>
    <t>Etablir la liste des intervenants</t>
  </si>
  <si>
    <t>Préparer le compte rendu de chantier</t>
  </si>
  <si>
    <t>Mettre à jour la liste des intervenants</t>
  </si>
  <si>
    <t>Imprimer les pièces à afficher dans la base vie</t>
  </si>
  <si>
    <t>"Tirer le trait" sur le planning</t>
  </si>
  <si>
    <t>Animer la réunion</t>
  </si>
  <si>
    <t>Rédiger le compte rendu</t>
  </si>
  <si>
    <t>Diffuser le compte rendu</t>
  </si>
  <si>
    <t>Obtenir les montants des marchés de chaque lot</t>
  </si>
  <si>
    <t>Connaitre le % libéré à la réception</t>
  </si>
  <si>
    <t>Connaitre le % libéré à la fin de la levée des réserves</t>
  </si>
  <si>
    <t>Connaitre le % libéré à la fin de la GPA</t>
  </si>
  <si>
    <t>Savoir qui a demandé une avance forfaitaire</t>
  </si>
  <si>
    <t>Savoir qui a donné une garantie bancaire</t>
  </si>
  <si>
    <t>Connaitre la politique du maitre d'ouvrage sur la facturation pour approvisionnement</t>
  </si>
  <si>
    <t>Connaitre la politique du maitre d'ouvrage sur la facturation de fin d'année civile</t>
  </si>
  <si>
    <t>Ressource</t>
  </si>
  <si>
    <t>Liste des intervenants avant réunion</t>
  </si>
  <si>
    <t>..\PREVOT INGENIERIE Dropbox\PREVOT _ Commun\1. Affaires EN COURS\2. OPC\0. Documentation OPC\0 - Documents types\4. COMPTE-RENDU\CR OPC LEAN VIERGE - Nvelle version.xlsx</t>
  </si>
  <si>
    <t xml:space="preserve">Mise à jour planning </t>
  </si>
  <si>
    <t>S'assurer que les  inspections communes sont faites</t>
  </si>
  <si>
    <t>PIC à jour</t>
  </si>
  <si>
    <t xml:space="preserve">CR réunion suivant modèle </t>
  </si>
  <si>
    <t>Transmettre le CR à tous les intervenants</t>
  </si>
  <si>
    <r>
      <t>Objet: CR OPC n°</t>
    </r>
    <r>
      <rPr>
        <b/>
        <sz val="18"/>
        <color rgb="FFFFFF00"/>
        <rFont val="Calibri"/>
        <family val="2"/>
        <scheme val="minor"/>
      </rPr>
      <t xml:space="preserve">xx </t>
    </r>
    <r>
      <rPr>
        <b/>
        <sz val="18"/>
        <color theme="0"/>
        <rFont val="Calibri"/>
        <family val="2"/>
        <scheme val="minor"/>
      </rPr>
      <t>réunion du</t>
    </r>
    <r>
      <rPr>
        <b/>
        <sz val="18"/>
        <color rgb="FFFFFF00"/>
        <rFont val="Calibri"/>
        <family val="2"/>
        <scheme val="minor"/>
      </rPr>
      <t xml:space="preserve"> XXXXX chantier </t>
    </r>
    <r>
      <rPr>
        <b/>
        <sz val="18"/>
        <color theme="0"/>
        <rFont val="Calibri"/>
        <family val="2"/>
        <scheme val="minor"/>
      </rPr>
      <t xml:space="preserve">
Bonjour, 
Je vous fais suivre le CR suite à la réunion de ce jour.
Vous en souhaitant bonne réception.
 </t>
    </r>
  </si>
  <si>
    <t>Vérifier l'avancement travaux suivant planning</t>
  </si>
  <si>
    <t>Check par entreprise objectif CR</t>
  </si>
  <si>
    <t>CR fin de réunion</t>
  </si>
  <si>
    <t>Visite chantier</t>
  </si>
  <si>
    <t>Photos</t>
  </si>
  <si>
    <t>Effectif par entreprise</t>
  </si>
  <si>
    <t>Présence/absence à la réunion</t>
  </si>
  <si>
    <t>Fixer les futurs objectifs</t>
  </si>
  <si>
    <t>SItuation LOT GO</t>
  </si>
  <si>
    <t>SItuation LOT VRD</t>
  </si>
  <si>
    <t>SItuation LOT ELEC</t>
  </si>
  <si>
    <t>SItuation LOT CVC</t>
  </si>
  <si>
    <t>SItuation LOT PLATRERIE</t>
  </si>
  <si>
    <t>SItuation LOT PEINTURE</t>
  </si>
  <si>
    <t>SItuation LOT MENUISERIE EXT</t>
  </si>
  <si>
    <t>SItuation LOT MENUISERIE INT</t>
  </si>
  <si>
    <t>SItuation LOT ITE</t>
  </si>
  <si>
    <t>SItuation LOT COUVERTURE/CHARPENTE</t>
  </si>
  <si>
    <t>SItuation LOT SOL SOUPLE</t>
  </si>
  <si>
    <t>SItuation LOT SOL DUR</t>
  </si>
  <si>
    <t>Vérifier l'avancement général du chantier par rapport au planning général</t>
  </si>
  <si>
    <t>Mail état d'avancement du chantier</t>
  </si>
  <si>
    <r>
      <t xml:space="preserve">Objet: VI </t>
    </r>
    <r>
      <rPr>
        <b/>
        <sz val="18"/>
        <color rgb="FFFFFF00"/>
        <rFont val="Calibri"/>
        <family val="2"/>
        <scheme val="minor"/>
      </rPr>
      <t>chantier</t>
    </r>
    <r>
      <rPr>
        <b/>
        <sz val="18"/>
        <color theme="0"/>
        <rFont val="Calibri"/>
        <family val="2"/>
        <scheme val="minor"/>
      </rPr>
      <t xml:space="preserve"> du </t>
    </r>
    <r>
      <rPr>
        <b/>
        <i/>
        <sz val="20"/>
        <color rgb="FFFFFF00"/>
        <rFont val="Calibri"/>
        <family val="2"/>
        <scheme val="minor"/>
      </rPr>
      <t xml:space="preserve">xxxxxxx </t>
    </r>
    <r>
      <rPr>
        <b/>
        <sz val="18"/>
        <color theme="0"/>
        <rFont val="Calibri"/>
        <family val="2"/>
        <scheme val="minor"/>
      </rPr>
      <t xml:space="preserve">
Bonjour à tous,
Suite à la visite de ce jour, veuillez trouver ci-joint l'état d'avancement du chantier
</t>
    </r>
  </si>
  <si>
    <t>Photos du chantier</t>
  </si>
  <si>
    <t>Vérification des Tâches LOT GO</t>
  </si>
  <si>
    <t>Vérification des Tâches LOT VRD</t>
  </si>
  <si>
    <t>Vérification des Tâches LOT ELEC</t>
  </si>
  <si>
    <t>Vérification des Tâches LOT CVC</t>
  </si>
  <si>
    <t>Vérification des Tâches LOT PLATRERIE</t>
  </si>
  <si>
    <t>Vérification des Tâches LOT PEINTURE</t>
  </si>
  <si>
    <t>Vérification des Tâches LOT MENUISERIE EXT</t>
  </si>
  <si>
    <t>Vérification des Tâches LOT MENUISERIE INT</t>
  </si>
  <si>
    <t>Vérification des Tâches LOT ITE</t>
  </si>
  <si>
    <t>Vérification des Tâches LOT COUVERTURE/CHARPENTE</t>
  </si>
  <si>
    <t>Vérification des Tâches LOT SOL SOUPLE</t>
  </si>
  <si>
    <t>Vérification des Tâches LOT SOL DUR</t>
  </si>
  <si>
    <t>Relance entreprises</t>
  </si>
  <si>
    <t>Mails, téléphone, courriers</t>
  </si>
  <si>
    <t>Programmer nettoyage préalable aux OPR</t>
  </si>
  <si>
    <t>Essai SSI</t>
  </si>
  <si>
    <t>Essai Désenfumage</t>
  </si>
  <si>
    <t>Mise en service CVC</t>
  </si>
  <si>
    <t>Mise en service Electrique</t>
  </si>
  <si>
    <t>Fin de Tâches LOT GO</t>
  </si>
  <si>
    <t>Fin de Tâches LOT VRD</t>
  </si>
  <si>
    <t>Fin de Tâches LOT ELEC</t>
  </si>
  <si>
    <t>Fin de Tâches LOT CVC</t>
  </si>
  <si>
    <t>Fin de Tâches LOT PLATRERIE</t>
  </si>
  <si>
    <t>Fin de Tâches LOT PEINTURE</t>
  </si>
  <si>
    <t>Fin de Tâches LOT MENUISERIE EXT</t>
  </si>
  <si>
    <t>Fin de Tâches LOT MENUISERIE INT</t>
  </si>
  <si>
    <t>Fin de Tâches LOT ITE</t>
  </si>
  <si>
    <t>Fin de Tâches LOT COUVERTURE/CHARPENTE</t>
  </si>
  <si>
    <t>Fin de Tâches LOT SOL SOUPLE</t>
  </si>
  <si>
    <t>Fin de Tâches LOT SOL DUR</t>
  </si>
  <si>
    <t>Envoyer le mail de rendus de documents pour le RVRAT à S-4</t>
  </si>
  <si>
    <t>Envoyer le mail de rappel de rendus de documents pour le RVRAT à S-3</t>
  </si>
  <si>
    <t>Envoyer le mail de demande aux entreprises de lever les remarques RVRAT S-2</t>
  </si>
  <si>
    <t>Envoyer le mail de rappel de demande aux entreprises de lever les remarques RVRAT S-1</t>
  </si>
  <si>
    <t>Colonne1</t>
  </si>
  <si>
    <t>Liste des réserves de l'architecte</t>
  </si>
  <si>
    <t>Planning de suivi</t>
  </si>
  <si>
    <t>Visite de contrôle</t>
  </si>
  <si>
    <t>Relance entreprise</t>
  </si>
  <si>
    <r>
      <t xml:space="preserve">Objet: Levée des réserves </t>
    </r>
    <r>
      <rPr>
        <b/>
        <sz val="18"/>
        <color rgb="FFFFFF00"/>
        <rFont val="Calibri"/>
        <family val="2"/>
        <scheme val="minor"/>
      </rPr>
      <t xml:space="preserve">chantier 
</t>
    </r>
    <r>
      <rPr>
        <b/>
        <sz val="18"/>
        <color theme="0"/>
        <rFont val="Calibri"/>
        <family val="2"/>
        <scheme val="minor"/>
      </rPr>
      <t>Bonjour,
Suite à la visite de ce jour, nous constatons que vos réserves n'ont pas été levées.
Merci de mettre les effectifs nécessaires pour effectuer la levée de vos réserves.</t>
    </r>
  </si>
  <si>
    <t>Informer MOA - Architecte</t>
  </si>
  <si>
    <t>QUITUS LOT GO</t>
  </si>
  <si>
    <t>QUITUS LOT VRD</t>
  </si>
  <si>
    <t>QUITUS LOT ELEC</t>
  </si>
  <si>
    <t>QUITUS LOT CVC</t>
  </si>
  <si>
    <t>QUITUS LOT PLATRERIE</t>
  </si>
  <si>
    <t>QUITUS LOT PEINTURE</t>
  </si>
  <si>
    <t>QUITUS LOT MENUISERIE EXT</t>
  </si>
  <si>
    <t>QUITUS LOT MENUISERIE INT</t>
  </si>
  <si>
    <t>QUITUS LOT ITE</t>
  </si>
  <si>
    <t>QUITUS LOT COUVERTURE/CHARPENTE</t>
  </si>
  <si>
    <t>QUITUS LOT SOL SOUPLE</t>
  </si>
  <si>
    <t>QUITUS LOT SOL DUR</t>
  </si>
  <si>
    <t xml:space="preserve">Créer rapport suivant modèle </t>
  </si>
  <si>
    <t>..\PREVOT INGENIERIE Dropbox\PREVOT _ Commun\1. Affaires EN COURS\2. OPC\0. Documentation OPC\Exemplaire_Rapport fin de chantier.docx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</si>
</sst>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17" x14ac:knownFonts="1">
    <font>
      <sz val="11"/>
      <color theme="1"/>
      <name val="Calibri"/>
      <family val="2"/>
      <scheme val="minor"/>
    </font>
    <font>
      <b/>
      <sz val="9"/>
      <color rgb="FFFFFFFF"/>
      <name val="Calibri"/>
      <family val="2"/>
      <scheme val="minor"/>
    </font>
    <font>
      <b/>
      <sz val="8"/>
      <color rgb="FFFFFFFF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rgb="FFFFFF00"/>
      <name val="Calibri"/>
      <family val="2"/>
      <scheme val="minor"/>
    </font>
    <font>
      <b/>
      <sz val="20"/>
      <color rgb="FFFFFF00"/>
      <name val="Calibri"/>
      <family val="2"/>
      <scheme val="minor"/>
    </font>
    <font>
      <b/>
      <sz val="22"/>
      <color rgb="FFFFFF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FFFF00"/>
      <name val="Calibri"/>
      <family val="2"/>
      <scheme val="minor"/>
    </font>
    <font>
      <b/>
      <i/>
      <sz val="20"/>
      <color rgb="FFFFFF00"/>
      <name val="Calibri"/>
      <family val="2"/>
      <scheme val="minor"/>
    </font>
    <font>
      <sz val="28"/>
      <color theme="0"/>
      <name val="Calibri"/>
      <family val="2"/>
      <scheme val="minor"/>
    </font>
    <font>
      <u/>
      <sz val="2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6666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/>
      <bottom/>
      <diagonal/>
    </border>
    <border>
      <left style="thin">
        <color theme="4" tint="0.3999755851924192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55">
    <xf numFmtId="0" fontId="0" fillId="0" borderId="0" xfId="0"/>
    <xf numFmtId="0" fontId="0" fillId="2" borderId="0" xfId="0" applyFill="1"/>
    <xf numFmtId="0" fontId="0" fillId="2" borderId="0" xfId="0" applyFill="1" applyAlignment="1">
      <alignment wrapText="1"/>
    </xf>
    <xf numFmtId="0" fontId="0" fillId="2" borderId="1" xfId="0" applyFill="1" applyBorder="1"/>
    <xf numFmtId="0" fontId="0" fillId="2" borderId="2" xfId="0" applyFill="1" applyBorder="1"/>
    <xf numFmtId="0" fontId="6" fillId="3" borderId="9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10" fontId="8" fillId="0" borderId="0" xfId="0" applyNumberFormat="1" applyFont="1" applyAlignment="1">
      <alignment vertical="center"/>
    </xf>
    <xf numFmtId="0" fontId="4" fillId="0" borderId="0" xfId="0" applyFont="1" applyAlignment="1">
      <alignment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9" fillId="3" borderId="10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5" fillId="3" borderId="16" xfId="0" applyFont="1" applyFill="1" applyBorder="1" applyAlignment="1">
      <alignment horizontal="left" vertical="center"/>
    </xf>
    <xf numFmtId="0" fontId="5" fillId="3" borderId="16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/>
    </xf>
    <xf numFmtId="0" fontId="13" fillId="3" borderId="9" xfId="1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left" vertical="center"/>
    </xf>
    <xf numFmtId="8" fontId="5" fillId="3" borderId="12" xfId="0" applyNumberFormat="1" applyFont="1" applyFill="1" applyBorder="1" applyAlignment="1">
      <alignment horizontal="left" vertical="center"/>
    </xf>
    <xf numFmtId="8" fontId="5" fillId="3" borderId="0" xfId="0" applyNumberFormat="1" applyFont="1" applyFill="1" applyAlignment="1">
      <alignment horizontal="left" vertical="center"/>
    </xf>
    <xf numFmtId="0" fontId="13" fillId="3" borderId="9" xfId="1" applyFont="1" applyFill="1" applyBorder="1" applyAlignment="1">
      <alignment horizontal="center" vertical="center"/>
    </xf>
    <xf numFmtId="0" fontId="5" fillId="3" borderId="0" xfId="0" applyFont="1" applyFill="1" applyAlignment="1">
      <alignment horizontal="left" vertical="top" wrapText="1"/>
    </xf>
    <xf numFmtId="0" fontId="5" fillId="3" borderId="0" xfId="0" applyFont="1" applyFill="1" applyAlignment="1">
      <alignment horizontal="left" vertical="center" wrapText="1"/>
    </xf>
    <xf numFmtId="0" fontId="13" fillId="3" borderId="0" xfId="1" applyFont="1" applyFill="1" applyBorder="1" applyAlignment="1">
      <alignment horizontal="left" vertical="center"/>
    </xf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14" xfId="0" applyFill="1" applyBorder="1"/>
    <xf numFmtId="0" fontId="0" fillId="2" borderId="13" xfId="0" applyFill="1" applyBorder="1"/>
    <xf numFmtId="0" fontId="1" fillId="0" borderId="0" xfId="0" applyFont="1"/>
    <xf numFmtId="0" fontId="2" fillId="0" borderId="0" xfId="0" applyFont="1"/>
    <xf numFmtId="0" fontId="0" fillId="2" borderId="0" xfId="0" applyFill="1" applyAlignment="1">
      <alignment vertical="top" wrapText="1"/>
    </xf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15" fillId="0" borderId="0" xfId="0" applyFont="1"/>
    <xf numFmtId="0" fontId="16" fillId="3" borderId="10" xfId="2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0" fontId="8" fillId="0" borderId="15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</cellXfs>
  <cellStyles count="3">
    <cellStyle name="Lien hypertexte" xfId="2" builtinId="8"/>
    <cellStyle name="Lien hypertexte 2" xfId="1" xr:uid="{00CA0FEC-C680-4E66-A4C2-60E84176F2CE}"/>
    <cellStyle name="Normal" xfId="0" builtinId="0"/>
  </cellStyles>
  <dxfs count="131">
    <dxf>
      <font>
        <strike/>
        <color theme="0" tint="-0.24994659260841701"/>
      </font>
    </dxf>
    <dxf>
      <font>
        <strike/>
        <color theme="0" tint="-0.24994659260841701"/>
      </font>
    </dxf>
    <dxf>
      <font>
        <strike/>
        <color theme="0" tint="-0.24994659260841701"/>
      </font>
    </dxf>
    <dxf>
      <font>
        <strike/>
        <color theme="0" tint="-0.24994659260841701"/>
      </font>
    </dxf>
    <dxf>
      <font>
        <strike/>
        <color theme="0" tint="-0.24994659260841701"/>
      </font>
    </dxf>
    <dxf>
      <font>
        <strike/>
        <color theme="0" tint="-0.24994659260841701"/>
      </font>
    </dxf>
    <dxf>
      <font>
        <strike/>
        <color theme="0" tint="-0.24994659260841701"/>
      </font>
    </dxf>
    <dxf>
      <font>
        <strike/>
        <color theme="0" tint="-0.24994659260841701"/>
      </font>
    </dxf>
    <dxf>
      <font>
        <strike/>
        <color theme="0" tint="-0.24994659260841701"/>
      </font>
    </dxf>
    <dxf>
      <font>
        <strike/>
        <color theme="0" tint="-0.24994659260841701"/>
      </font>
    </dxf>
    <dxf>
      <font>
        <strike/>
        <color theme="0" tint="-0.24994659260841701"/>
      </font>
    </dxf>
    <dxf>
      <font>
        <strike/>
        <color theme="0" tint="-0.24994659260841701"/>
      </font>
    </dxf>
    <dxf>
      <font>
        <strike/>
        <color theme="0" tint="-0.24994659260841701"/>
      </font>
    </dxf>
    <dxf>
      <font>
        <strike/>
        <color theme="0" tint="-0.24994659260841701"/>
      </font>
    </dxf>
    <dxf>
      <font>
        <strike/>
        <color theme="0" tint="-0.24994659260841701"/>
      </font>
    </dxf>
    <dxf>
      <font>
        <strike/>
        <color theme="0" tint="-0.24994659260841701"/>
      </font>
    </dxf>
    <dxf>
      <font>
        <strike/>
        <color theme="0" tint="-0.24994659260841701"/>
      </font>
    </dxf>
    <dxf>
      <font>
        <strike/>
        <color theme="0" tint="-0.24994659260841701"/>
      </font>
    </dxf>
    <dxf>
      <font>
        <strike/>
        <color theme="0" tint="-0.24994659260841701"/>
      </font>
    </dxf>
    <dxf>
      <font>
        <strike/>
        <color theme="0" tint="-0.24994659260841701"/>
      </font>
    </dxf>
    <dxf>
      <font>
        <strike/>
        <color theme="0" tint="-0.24994659260841701"/>
      </font>
    </dxf>
    <dxf>
      <font>
        <strike/>
        <color theme="0" tint="-0.24994659260841701"/>
      </font>
    </dxf>
    <dxf>
      <font>
        <strike/>
        <color theme="0" tint="-0.24994659260841701"/>
      </font>
    </dxf>
    <dxf>
      <font>
        <strike/>
        <color theme="0" tint="-0.24994659260841701"/>
      </font>
    </dxf>
    <dxf>
      <font>
        <strike/>
        <color theme="0" tint="-0.24994659260841701"/>
      </font>
    </dxf>
    <dxf>
      <font>
        <strike/>
        <color theme="0" tint="-0.24994659260841701"/>
      </font>
    </dxf>
    <dxf>
      <font>
        <strike/>
        <color theme="0" tint="-0.24994659260841701"/>
      </font>
    </dxf>
    <dxf>
      <font>
        <strike/>
        <color theme="0" tint="-0.24994659260841701"/>
      </font>
    </dxf>
    <dxf>
      <font>
        <b/>
        <strike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006666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4" tint="0.39997558519241921"/>
        </right>
        <top style="thin">
          <color theme="4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0"/>
        <name val="Calibri"/>
        <family val="2"/>
        <scheme val="minor"/>
      </font>
      <fill>
        <patternFill patternType="solid">
          <fgColor indexed="64"/>
          <bgColor rgb="FF006666"/>
        </patternFill>
      </fill>
      <alignment horizontal="left" vertical="center" textRotation="0" wrapText="0" indent="0" justifyLastLine="0" shrinkToFit="0" readingOrder="0"/>
    </dxf>
    <dxf>
      <border outline="0">
        <top style="thin">
          <color rgb="FF8EA9DB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0"/>
        <name val="Calibri"/>
        <family val="2"/>
        <scheme val="minor"/>
      </font>
      <fill>
        <patternFill patternType="solid">
          <fgColor indexed="64"/>
          <bgColor rgb="FF006666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006666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4" tint="0.39997558519241921"/>
        </right>
        <top style="thin">
          <color theme="4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0"/>
        <name val="Calibri"/>
        <family val="2"/>
        <scheme val="minor"/>
      </font>
      <fill>
        <patternFill patternType="solid">
          <fgColor indexed="64"/>
          <bgColor rgb="FF006666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0"/>
        <name val="Calibri"/>
        <family val="2"/>
        <scheme val="minor"/>
      </font>
      <fill>
        <patternFill patternType="solid">
          <fgColor indexed="64"/>
          <bgColor rgb="FF006666"/>
        </patternFill>
      </fill>
      <alignment horizontal="left" vertical="center" textRotation="0" wrapText="0" indent="0" justifyLastLine="0" shrinkToFit="0" readingOrder="0"/>
    </dxf>
    <dxf>
      <border outline="0">
        <top style="thin">
          <color rgb="FF8EA9DB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0"/>
        <name val="Calibri"/>
        <family val="2"/>
        <scheme val="minor"/>
      </font>
      <fill>
        <patternFill patternType="solid">
          <fgColor indexed="64"/>
          <bgColor rgb="FF006666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006666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4" tint="0.39997558519241921"/>
        </right>
        <top style="thin">
          <color theme="4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0"/>
        <name val="Calibri"/>
        <family val="2"/>
        <scheme val="minor"/>
      </font>
      <fill>
        <patternFill patternType="solid">
          <fgColor indexed="64"/>
          <bgColor rgb="FF006666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4" tint="0.39997558519241921"/>
        </left>
        <right/>
        <top/>
        <bottom/>
        <vertical/>
        <horizontal/>
      </border>
    </dxf>
    <dxf>
      <border outline="0">
        <top style="thin">
          <color rgb="FF8EA9DB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0"/>
        <name val="Calibri"/>
        <family val="2"/>
        <scheme val="minor"/>
      </font>
      <fill>
        <patternFill patternType="solid">
          <fgColor indexed="64"/>
          <bgColor rgb="FF006666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006666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4" tint="0.39997558519241921"/>
        </right>
        <top style="thin">
          <color theme="4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0"/>
        <name val="Calibri"/>
        <family val="2"/>
        <scheme val="minor"/>
      </font>
      <fill>
        <patternFill patternType="solid">
          <fgColor indexed="64"/>
          <bgColor rgb="FF006666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0"/>
        <name val="Calibri"/>
        <family val="2"/>
        <scheme val="minor"/>
      </font>
      <fill>
        <patternFill patternType="solid">
          <fgColor indexed="64"/>
          <bgColor rgb="FF006666"/>
        </patternFill>
      </fill>
      <alignment horizontal="left" vertical="center" textRotation="0" wrapText="0" indent="0" justifyLastLine="0" shrinkToFit="0" readingOrder="0"/>
    </dxf>
    <dxf>
      <border outline="0">
        <top style="thin">
          <color rgb="FF8EA9DB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0"/>
        <name val="Calibri"/>
        <family val="2"/>
        <scheme val="minor"/>
      </font>
      <fill>
        <patternFill patternType="solid">
          <fgColor indexed="64"/>
          <bgColor rgb="FF006666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006666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4" tint="0.39997558519241921"/>
        </right>
        <top style="thin">
          <color theme="4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0"/>
        <name val="Calibri"/>
        <family val="2"/>
        <scheme val="minor"/>
      </font>
      <fill>
        <patternFill patternType="solid">
          <fgColor indexed="64"/>
          <bgColor rgb="FF006666"/>
        </patternFill>
      </fill>
      <alignment horizontal="left" vertical="center" textRotation="0" wrapText="0" indent="0" justifyLastLine="0" shrinkToFit="0" readingOrder="0"/>
    </dxf>
    <dxf>
      <border outline="0">
        <top style="thin">
          <color rgb="FF8EA9DB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0"/>
        <name val="Calibri"/>
        <family val="2"/>
        <scheme val="minor"/>
      </font>
      <fill>
        <patternFill patternType="solid">
          <fgColor indexed="64"/>
          <bgColor rgb="FF006666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006666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4" tint="0.39997558519241921"/>
        </right>
        <top style="thin">
          <color theme="4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0"/>
        <name val="Calibri"/>
        <family val="2"/>
        <scheme val="minor"/>
      </font>
      <fill>
        <patternFill patternType="solid">
          <fgColor indexed="64"/>
          <bgColor rgb="FF006666"/>
        </patternFill>
      </fill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0"/>
        <name val="Calibri"/>
        <family val="2"/>
        <scheme val="minor"/>
      </font>
      <fill>
        <patternFill patternType="solid">
          <fgColor indexed="64"/>
          <bgColor rgb="FF006666"/>
        </patternFill>
      </fill>
      <alignment horizontal="left" vertical="center" textRotation="0" wrapText="0" indent="0" justifyLastLine="0" shrinkToFit="0" readingOrder="0"/>
    </dxf>
    <dxf>
      <border outline="0">
        <top style="thin">
          <color rgb="FF8EA9DB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0"/>
        <name val="Calibri"/>
        <family val="2"/>
        <scheme val="minor"/>
      </font>
      <fill>
        <patternFill patternType="solid">
          <fgColor indexed="64"/>
          <bgColor rgb="FF006666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006666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4" tint="0.39997558519241921"/>
        </right>
        <top style="thin">
          <color theme="4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0"/>
        <name val="Calibri"/>
        <family val="2"/>
        <scheme val="minor"/>
      </font>
      <fill>
        <patternFill patternType="solid">
          <fgColor indexed="64"/>
          <bgColor rgb="FF006666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0"/>
        <name val="Calibri"/>
        <family val="2"/>
        <scheme val="minor"/>
      </font>
      <fill>
        <patternFill patternType="solid">
          <fgColor indexed="64"/>
          <bgColor rgb="FF006666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4" tint="0.39997558519241921"/>
        </left>
        <right/>
        <top/>
        <bottom/>
        <vertical/>
        <horizontal/>
      </border>
    </dxf>
    <dxf>
      <border outline="0">
        <top style="thin">
          <color rgb="FF8EA9DB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0"/>
        <name val="Calibri"/>
        <family val="2"/>
        <scheme val="minor"/>
      </font>
      <fill>
        <patternFill patternType="solid">
          <fgColor indexed="64"/>
          <bgColor rgb="FF006666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006666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4" tint="0.39997558519241921"/>
        </right>
        <top style="thin">
          <color theme="4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0"/>
        <name val="Calibri"/>
        <family val="2"/>
        <scheme val="minor"/>
      </font>
      <fill>
        <patternFill patternType="solid">
          <fgColor indexed="64"/>
          <bgColor rgb="FF006666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0"/>
        <name val="Calibri"/>
        <family val="2"/>
        <scheme val="minor"/>
      </font>
      <fill>
        <patternFill patternType="solid">
          <fgColor indexed="64"/>
          <bgColor rgb="FF006666"/>
        </patternFill>
      </fill>
      <alignment horizontal="left" vertical="center" textRotation="0" wrapText="0" indent="0" justifyLastLine="0" shrinkToFit="0" readingOrder="0"/>
    </dxf>
    <dxf>
      <border outline="0">
        <top style="thin">
          <color rgb="FF8EA9DB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0"/>
        <name val="Calibri"/>
        <family val="2"/>
        <scheme val="minor"/>
      </font>
      <fill>
        <patternFill patternType="solid">
          <fgColor indexed="64"/>
          <bgColor rgb="FF006666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006666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4" tint="0.39997558519241921"/>
        </right>
        <top style="thin">
          <color theme="4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0"/>
        <name val="Calibri"/>
        <family val="2"/>
        <scheme val="minor"/>
      </font>
      <fill>
        <patternFill patternType="solid">
          <fgColor indexed="64"/>
          <bgColor rgb="FF006666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0"/>
        <name val="Calibri"/>
        <family val="2"/>
        <scheme val="minor"/>
      </font>
      <fill>
        <patternFill patternType="solid">
          <fgColor indexed="64"/>
          <bgColor rgb="FF006666"/>
        </patternFill>
      </fill>
      <alignment horizontal="left" vertical="center" textRotation="0" wrapText="0" indent="0" justifyLastLine="0" shrinkToFit="0" readingOrder="0"/>
    </dxf>
    <dxf>
      <border outline="0">
        <top style="thin">
          <color rgb="FF8EA9DB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0"/>
        <name val="Calibri"/>
        <family val="2"/>
        <scheme val="minor"/>
      </font>
      <fill>
        <patternFill patternType="solid">
          <fgColor indexed="64"/>
          <bgColor rgb="FF006666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006666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4" tint="0.39997558519241921"/>
        </right>
        <top style="thin">
          <color theme="4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0"/>
        <name val="Calibri"/>
        <family val="2"/>
        <scheme val="minor"/>
      </font>
      <fill>
        <patternFill patternType="solid">
          <fgColor indexed="64"/>
          <bgColor rgb="FF006666"/>
        </patternFill>
      </fill>
      <alignment horizontal="left" vertical="center" textRotation="0" wrapText="0" indent="0" justifyLastLine="0" shrinkToFit="0" readingOrder="0"/>
    </dxf>
    <dxf>
      <border outline="0">
        <top style="thin">
          <color rgb="FF8EA9DB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0"/>
        <name val="Calibri"/>
        <family val="2"/>
        <scheme val="minor"/>
      </font>
      <fill>
        <patternFill patternType="solid">
          <fgColor indexed="64"/>
          <bgColor rgb="FF006666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006666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4" tint="0.39997558519241921"/>
        </right>
        <top style="thin">
          <color theme="4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0"/>
        <name val="Calibri"/>
        <family val="2"/>
        <scheme val="minor"/>
      </font>
      <fill>
        <patternFill patternType="solid">
          <fgColor indexed="64"/>
          <bgColor rgb="FF006666"/>
        </patternFill>
      </fill>
      <alignment horizontal="left" vertical="center" textRotation="0" wrapText="0" indent="0" justifyLastLine="0" shrinkToFit="0" readingOrder="0"/>
    </dxf>
    <dxf>
      <border outline="0">
        <top style="thin">
          <color rgb="FF8EA9DB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0"/>
        <name val="Calibri"/>
        <family val="2"/>
        <scheme val="minor"/>
      </font>
      <fill>
        <patternFill patternType="solid">
          <fgColor indexed="64"/>
          <bgColor rgb="FF006666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006666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4" tint="0.39997558519241921"/>
        </right>
        <top style="thin">
          <color theme="4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0"/>
        <name val="Calibri"/>
        <family val="2"/>
        <scheme val="minor"/>
      </font>
      <fill>
        <patternFill patternType="solid">
          <fgColor indexed="64"/>
          <bgColor rgb="FF006666"/>
        </patternFill>
      </fill>
      <alignment horizontal="left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0"/>
        <name val="Calibri"/>
        <family val="2"/>
        <scheme val="minor"/>
      </font>
      <fill>
        <patternFill patternType="solid">
          <fgColor indexed="64"/>
          <bgColor rgb="FF006666"/>
        </patternFill>
      </fill>
      <alignment horizontal="left" vertical="center" textRotation="0" wrapText="0" indent="0" justifyLastLine="0" shrinkToFit="0" readingOrder="0"/>
    </dxf>
    <dxf>
      <border outline="0">
        <top style="thin">
          <color rgb="FF8EA9DB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0"/>
        <name val="Calibri"/>
        <family val="2"/>
        <scheme val="minor"/>
      </font>
      <fill>
        <patternFill patternType="solid">
          <fgColor indexed="64"/>
          <bgColor rgb="FF006666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006666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4" tint="0.39997558519241921"/>
        </right>
        <top style="thin">
          <color theme="4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0"/>
        <name val="Calibri"/>
        <family val="2"/>
        <scheme val="minor"/>
      </font>
      <fill>
        <patternFill patternType="solid">
          <fgColor indexed="64"/>
          <bgColor rgb="FF006666"/>
        </patternFill>
      </fill>
      <alignment horizontal="left" vertical="center" textRotation="0" wrapText="0" indent="0" justifyLastLine="0" shrinkToFit="0" readingOrder="0"/>
    </dxf>
    <dxf>
      <border outline="0">
        <top style="thin">
          <color rgb="FF8EA9DB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0"/>
        <name val="Calibri"/>
        <family val="2"/>
        <scheme val="minor"/>
      </font>
      <fill>
        <patternFill patternType="solid">
          <fgColor indexed="64"/>
          <bgColor rgb="FF006666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006666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4" tint="0.39997558519241921"/>
        </right>
        <top style="thin">
          <color theme="4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0"/>
        <name val="Calibri"/>
        <family val="2"/>
        <scheme val="minor"/>
      </font>
      <fill>
        <patternFill patternType="solid">
          <fgColor indexed="64"/>
          <bgColor rgb="FF006666"/>
        </patternFill>
      </fill>
      <alignment horizontal="left" vertical="center" textRotation="0" wrapText="0" indent="0" justifyLastLine="0" shrinkToFit="0" readingOrder="0"/>
    </dxf>
    <dxf>
      <border outline="0">
        <top style="thin">
          <color rgb="FF8EA9DB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0"/>
        <name val="Calibri"/>
        <family val="2"/>
        <scheme val="minor"/>
      </font>
      <fill>
        <patternFill patternType="solid">
          <fgColor indexed="64"/>
          <bgColor rgb="FF006666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006666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4" tint="0.39997558519241921"/>
        </right>
        <top style="thin">
          <color theme="4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0"/>
        <name val="Calibri"/>
        <family val="2"/>
        <scheme val="minor"/>
      </font>
      <fill>
        <patternFill patternType="solid">
          <fgColor indexed="64"/>
          <bgColor rgb="FF006666"/>
        </patternFill>
      </fill>
      <alignment horizontal="left" vertical="center" textRotation="0" wrapText="0" indent="0" justifyLastLine="0" shrinkToFit="0" readingOrder="0"/>
    </dxf>
    <dxf>
      <border outline="0">
        <top style="thin">
          <color rgb="FF8EA9DB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0"/>
        <name val="Calibri"/>
        <family val="2"/>
        <scheme val="minor"/>
      </font>
      <fill>
        <patternFill patternType="solid">
          <fgColor indexed="64"/>
          <bgColor rgb="FF006666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006666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4" tint="0.39997558519241921"/>
        </right>
        <top style="thin">
          <color theme="4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0"/>
        <name val="Calibri"/>
        <family val="2"/>
        <scheme val="minor"/>
      </font>
      <fill>
        <patternFill patternType="solid">
          <fgColor indexed="64"/>
          <bgColor rgb="FF006666"/>
        </patternFill>
      </fill>
      <alignment horizontal="left" vertical="center" textRotation="0" wrapText="0" indent="0" justifyLastLine="0" shrinkToFit="0" readingOrder="0"/>
    </dxf>
    <dxf>
      <border outline="0">
        <top style="thin">
          <color rgb="FF8EA9DB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0"/>
        <name val="Calibri"/>
        <family val="2"/>
        <scheme val="minor"/>
      </font>
      <fill>
        <patternFill patternType="solid">
          <fgColor indexed="64"/>
          <bgColor rgb="FF006666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006666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4" tint="0.39997558519241921"/>
        </right>
        <top style="thin">
          <color theme="4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0"/>
        <name val="Calibri"/>
        <family val="2"/>
        <scheme val="minor"/>
      </font>
      <fill>
        <patternFill patternType="solid">
          <fgColor indexed="64"/>
          <bgColor rgb="FF006666"/>
        </patternFill>
      </fill>
      <alignment horizontal="left" vertical="center" textRotation="0" wrapText="0" indent="0" justifyLastLine="0" shrinkToFit="0" readingOrder="0"/>
    </dxf>
    <dxf>
      <border outline="0">
        <top style="thin">
          <color rgb="FF8EA9DB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0"/>
        <name val="Calibri"/>
        <family val="2"/>
        <scheme val="minor"/>
      </font>
      <fill>
        <patternFill patternType="solid">
          <fgColor indexed="64"/>
          <bgColor rgb="FF006666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006666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4" tint="0.39997558519241921"/>
        </right>
        <top style="thin">
          <color theme="4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0"/>
        <name val="Calibri"/>
        <family val="2"/>
        <scheme val="minor"/>
      </font>
      <fill>
        <patternFill patternType="solid">
          <fgColor indexed="64"/>
          <bgColor rgb="FF006666"/>
        </patternFill>
      </fill>
      <alignment horizontal="left" vertical="center" textRotation="0" wrapText="0" indent="0" justifyLastLine="0" shrinkToFit="0" readingOrder="0"/>
    </dxf>
    <dxf>
      <border outline="0">
        <top style="thin">
          <color rgb="FF8EA9DB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0"/>
        <name val="Calibri"/>
        <family val="2"/>
        <scheme val="minor"/>
      </font>
      <fill>
        <patternFill patternType="solid">
          <fgColor indexed="64"/>
          <bgColor rgb="FF006666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006666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4" tint="0.39997558519241921"/>
        </right>
        <top style="thin">
          <color theme="4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0"/>
        <name val="Calibri"/>
        <family val="2"/>
        <scheme val="minor"/>
      </font>
      <fill>
        <patternFill patternType="solid">
          <fgColor indexed="64"/>
          <bgColor rgb="FF006666"/>
        </patternFill>
      </fill>
      <alignment horizontal="left" vertical="center" textRotation="0" wrapText="0" indent="0" justifyLastLine="0" shrinkToFit="0" readingOrder="0"/>
    </dxf>
    <dxf>
      <border outline="0">
        <top style="thin">
          <color rgb="FF8EA9DB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0"/>
        <name val="Calibri"/>
        <family val="2"/>
        <scheme val="minor"/>
      </font>
      <fill>
        <patternFill patternType="solid">
          <fgColor indexed="64"/>
          <bgColor rgb="FF006666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006666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4" tint="0.39997558519241921"/>
        </right>
        <top style="thin">
          <color theme="4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0"/>
        <name val="Calibri"/>
        <family val="2"/>
        <scheme val="minor"/>
      </font>
      <fill>
        <patternFill patternType="solid">
          <fgColor indexed="64"/>
          <bgColor rgb="FF006666"/>
        </patternFill>
      </fill>
      <alignment horizontal="left" vertical="center" textRotation="0" wrapText="0" indent="0" justifyLastLine="0" shrinkToFit="0" readingOrder="0"/>
    </dxf>
    <dxf>
      <border outline="0">
        <top style="thin">
          <color rgb="FF8EA9DB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0"/>
        <name val="Calibri"/>
        <family val="2"/>
        <scheme val="minor"/>
      </font>
      <fill>
        <patternFill patternType="solid">
          <fgColor indexed="64"/>
          <bgColor rgb="FF006666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006666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4" tint="0.39997558519241921"/>
        </right>
        <top style="thin">
          <color theme="4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0"/>
        <name val="Calibri"/>
        <family val="2"/>
        <scheme val="minor"/>
      </font>
      <fill>
        <patternFill patternType="solid">
          <fgColor indexed="64"/>
          <bgColor rgb="FF006666"/>
        </patternFill>
      </fill>
      <alignment horizontal="left" vertical="center" textRotation="0" wrapText="0" indent="0" justifyLastLine="0" shrinkToFit="0" readingOrder="0"/>
    </dxf>
    <dxf>
      <border outline="0">
        <top style="thin">
          <color rgb="FF8EA9DB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0"/>
        <name val="Calibri"/>
        <family val="2"/>
        <scheme val="minor"/>
      </font>
      <fill>
        <patternFill patternType="solid">
          <fgColor indexed="64"/>
          <bgColor rgb="FF006666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006666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4" tint="0.39997558519241921"/>
        </right>
        <top style="thin">
          <color theme="4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0"/>
        <name val="Calibri"/>
        <family val="2"/>
        <scheme val="minor"/>
      </font>
      <fill>
        <patternFill patternType="solid">
          <fgColor indexed="64"/>
          <bgColor rgb="FF006666"/>
        </patternFill>
      </fill>
      <alignment horizontal="left" vertical="center" textRotation="0" wrapText="1" indent="0" justifyLastLine="0" shrinkToFit="0" readingOrder="0"/>
    </dxf>
    <dxf>
      <border outline="0">
        <top style="thin">
          <color rgb="FF8EA9DB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0"/>
        <name val="Calibri"/>
        <family val="2"/>
        <scheme val="minor"/>
      </font>
      <fill>
        <patternFill patternType="solid">
          <fgColor indexed="64"/>
          <bgColor rgb="FF006666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006666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4" tint="0.39997558519241921"/>
        </right>
        <top style="thin">
          <color theme="4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0"/>
        <name val="Calibri"/>
        <family val="2"/>
        <scheme val="minor"/>
      </font>
      <fill>
        <patternFill patternType="solid">
          <fgColor indexed="64"/>
          <bgColor rgb="FF006666"/>
        </patternFill>
      </fill>
      <alignment horizontal="left" vertical="center" textRotation="0" wrapText="0" indent="0" justifyLastLine="0" shrinkToFit="0" readingOrder="0"/>
    </dxf>
    <dxf>
      <border outline="0">
        <top style="thin">
          <color rgb="FF8EA9DB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0"/>
        <name val="Calibri"/>
        <family val="2"/>
        <scheme val="minor"/>
      </font>
      <fill>
        <patternFill patternType="solid">
          <fgColor indexed="64"/>
          <bgColor rgb="FF006666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006666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4" tint="0.39997558519241921"/>
        </right>
        <top style="thin">
          <color theme="4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0"/>
        <name val="Calibri"/>
        <family val="2"/>
        <scheme val="minor"/>
      </font>
      <fill>
        <patternFill patternType="solid">
          <fgColor indexed="64"/>
          <bgColor rgb="FF006666"/>
        </patternFill>
      </fill>
      <alignment horizontal="left" vertical="center" textRotation="0" wrapText="0" indent="0" justifyLastLine="0" shrinkToFit="0" readingOrder="0"/>
    </dxf>
    <dxf>
      <border outline="0">
        <top style="thin">
          <color rgb="FF8EA9DB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0"/>
        <name val="Calibri"/>
        <family val="2"/>
        <scheme val="minor"/>
      </font>
      <fill>
        <patternFill patternType="solid">
          <fgColor indexed="64"/>
          <bgColor rgb="FF006666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4B183"/>
      <color rgb="FF00FF00"/>
      <color rgb="FF2CD440"/>
      <color rgb="FFFF9900"/>
      <color rgb="FF00FFCC"/>
      <color rgb="FFFD69BE"/>
      <color rgb="FFCD99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iagrams/_rels/data1.xml.rels><?xml version="1.0" encoding="UTF-8" standalone="yes"?>
<Relationships xmlns="http://schemas.openxmlformats.org/package/2006/relationships"><Relationship Id="rId8" Type="http://schemas.openxmlformats.org/officeDocument/2006/relationships/hyperlink" Target="#NEGOCIATION!A1"/><Relationship Id="rId3" Type="http://schemas.openxmlformats.org/officeDocument/2006/relationships/hyperlink" Target="#PIC!A1"/><Relationship Id="rId7" Type="http://schemas.openxmlformats.org/officeDocument/2006/relationships/hyperlink" Target="#'PLANNING TRAVAUX'!A1"/><Relationship Id="rId12" Type="http://schemas.openxmlformats.org/officeDocument/2006/relationships/hyperlink" Target="#'PLANNING FINANCIER'!A1"/><Relationship Id="rId2" Type="http://schemas.openxmlformats.org/officeDocument/2006/relationships/hyperlink" Target="#'PLANNING PREPARATION'!A1"/><Relationship Id="rId1" Type="http://schemas.openxmlformats.org/officeDocument/2006/relationships/hyperlink" Target="#'ETUDE DE MISSION'!A1"/><Relationship Id="rId6" Type="http://schemas.openxmlformats.org/officeDocument/2006/relationships/hyperlink" Target="#'PLANNING PREPARATION (2)'!A1"/><Relationship Id="rId11" Type="http://schemas.openxmlformats.org/officeDocument/2006/relationships/hyperlink" Target="#'REUNION 0'!A1"/><Relationship Id="rId5" Type="http://schemas.openxmlformats.org/officeDocument/2006/relationships/hyperlink" Target="#'ANALYSE DES OFFRES'!A1"/><Relationship Id="rId10" Type="http://schemas.openxmlformats.org/officeDocument/2006/relationships/hyperlink" Target="#'PLANNING TRAVAUX (2)'!A1"/><Relationship Id="rId4" Type="http://schemas.openxmlformats.org/officeDocument/2006/relationships/hyperlink" Target="#'R&#233;glement de chantier'!A1"/><Relationship Id="rId9" Type="http://schemas.openxmlformats.org/officeDocument/2006/relationships/hyperlink" Target="#ATTRIBUTION!A1"/></Relationships>
</file>

<file path=xl/diagrams/_rels/data4.xml.rels><?xml version="1.0" encoding="UTF-8" standalone="yes"?>
<Relationships xmlns="http://schemas.openxmlformats.org/package/2006/relationships"><Relationship Id="rId8" Type="http://schemas.openxmlformats.org/officeDocument/2006/relationships/hyperlink" Target="#GPA!A1"/><Relationship Id="rId3" Type="http://schemas.openxmlformats.org/officeDocument/2006/relationships/hyperlink" Target="#VI!A1"/><Relationship Id="rId7" Type="http://schemas.openxmlformats.org/officeDocument/2006/relationships/hyperlink" Target="#'RENDU RAPPORT '!A1"/><Relationship Id="rId2" Type="http://schemas.openxmlformats.org/officeDocument/2006/relationships/hyperlink" Target="#'REUNION HEBDO'!A1"/><Relationship Id="rId1" Type="http://schemas.openxmlformats.org/officeDocument/2006/relationships/hyperlink" Target="#'REUNION LANCEMENT'!A1"/><Relationship Id="rId6" Type="http://schemas.openxmlformats.org/officeDocument/2006/relationships/hyperlink" Target="#LIVRAISON!A1"/><Relationship Id="rId5" Type="http://schemas.openxmlformats.org/officeDocument/2006/relationships/hyperlink" Target="#'LEVEES DES RESERVES'!A1"/><Relationship Id="rId4" Type="http://schemas.openxmlformats.org/officeDocument/2006/relationships/hyperlink" Target="#OPR!A1"/><Relationship Id="rId9" Type="http://schemas.openxmlformats.org/officeDocument/2006/relationships/hyperlink" Target="#'VALIDATION DES SITUATIONS DE TR'!A1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2.xml><?xml version="1.0" encoding="utf-8"?>
<dgm:colorsDef xmlns:dgm="http://schemas.openxmlformats.org/drawingml/2006/diagram" xmlns:a="http://schemas.openxmlformats.org/drawingml/2006/main" uniqueId="urn:microsoft.com/office/officeart/2005/8/colors/colorful1">
  <dgm:title val=""/>
  <dgm:desc val=""/>
  <dgm:catLst>
    <dgm:cat type="colorful" pri="101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/>
    <dgm:txEffectClrLst/>
  </dgm:styleLbl>
  <dgm:styleLbl name="ln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2">
        <a:alpha val="50000"/>
      </a:schemeClr>
      <a:schemeClr val="accent3">
        <a:alpha val="50000"/>
      </a:schemeClr>
      <a:schemeClr val="accent4">
        <a:alpha val="50000"/>
      </a:schemeClr>
      <a:schemeClr val="accent5">
        <a:alpha val="50000"/>
      </a:schemeClr>
      <a:schemeClr val="accent6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2">
        <a:tint val="50000"/>
      </a:schemeClr>
      <a:schemeClr val="accent3">
        <a:tint val="50000"/>
      </a:schemeClr>
      <a:schemeClr val="accent4">
        <a:tint val="50000"/>
      </a:schemeClr>
      <a:schemeClr val="accent5">
        <a:tint val="50000"/>
      </a:schemeClr>
      <a:schemeClr val="accent6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1">
        <a:tint val="50000"/>
      </a:schemeClr>
      <a:schemeClr val="accent2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1">
        <a:tint val="50000"/>
      </a:schemeClr>
      <a:schemeClr val="accent2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/>
    <dgm:txEffectClrLst/>
  </dgm:styleLbl>
  <dgm:styleLbl name="fg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2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3">
        <a:tint val="90000"/>
      </a:schemeClr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4">
        <a:tint val="70000"/>
      </a:schemeClr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5">
        <a:tint val="50000"/>
      </a:schemeClr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2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3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3.xml><?xml version="1.0" encoding="utf-8"?>
<dgm:colorsDef xmlns:dgm="http://schemas.openxmlformats.org/drawingml/2006/diagram" xmlns:a="http://schemas.openxmlformats.org/drawingml/2006/main" uniqueId="urn:microsoft.com/office/officeart/2005/8/colors/colorful1">
  <dgm:title val=""/>
  <dgm:desc val=""/>
  <dgm:catLst>
    <dgm:cat type="colorful" pri="101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/>
    <dgm:txEffectClrLst/>
  </dgm:styleLbl>
  <dgm:styleLbl name="ln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2">
        <a:alpha val="50000"/>
      </a:schemeClr>
      <a:schemeClr val="accent3">
        <a:alpha val="50000"/>
      </a:schemeClr>
      <a:schemeClr val="accent4">
        <a:alpha val="50000"/>
      </a:schemeClr>
      <a:schemeClr val="accent5">
        <a:alpha val="50000"/>
      </a:schemeClr>
      <a:schemeClr val="accent6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2">
        <a:tint val="50000"/>
      </a:schemeClr>
      <a:schemeClr val="accent3">
        <a:tint val="50000"/>
      </a:schemeClr>
      <a:schemeClr val="accent4">
        <a:tint val="50000"/>
      </a:schemeClr>
      <a:schemeClr val="accent5">
        <a:tint val="50000"/>
      </a:schemeClr>
      <a:schemeClr val="accent6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1">
        <a:tint val="50000"/>
      </a:schemeClr>
      <a:schemeClr val="accent2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1">
        <a:tint val="50000"/>
      </a:schemeClr>
      <a:schemeClr val="accent2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/>
    <dgm:txEffectClrLst/>
  </dgm:styleLbl>
  <dgm:styleLbl name="fg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2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3">
        <a:tint val="90000"/>
      </a:schemeClr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4">
        <a:tint val="70000"/>
      </a:schemeClr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5">
        <a:tint val="50000"/>
      </a:schemeClr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2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3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4.xml><?xml version="1.0" encoding="utf-8"?>
<dgm:colorsDef xmlns:dgm="http://schemas.openxmlformats.org/drawingml/2006/diagram" xmlns:a="http://schemas.openxmlformats.org/drawingml/2006/main" uniqueId="urn:microsoft.com/office/officeart/2005/8/colors/accent2_2">
  <dgm:title val=""/>
  <dgm:desc val=""/>
  <dgm:catLst>
    <dgm:cat type="accent2" pri="11200"/>
  </dgm:catLst>
  <dgm:styleLbl name="node0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2"/>
    </dgm:fillClrLst>
    <dgm:linClrLst meth="repeat">
      <a:schemeClr val="accent2"/>
    </dgm:linClrLst>
    <dgm:effectClrLst/>
    <dgm:txLinClrLst/>
    <dgm:txFillClrLst/>
    <dgm:txEffectClrLst/>
  </dgm:styleLbl>
  <dgm:styleLbl name="lnNode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2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2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2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2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2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2"/>
    </dgm:fillClrLst>
    <dgm:linClrLst meth="repeat">
      <a:schemeClr val="accent2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2"/>
    </dgm:fillClrLst>
    <dgm:linClrLst meth="repeat">
      <a:schemeClr val="accent2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2"/>
    </dgm:fillClrLst>
    <dgm:linClrLst meth="repeat">
      <a:schemeClr val="accent2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2">
        <a:alpha val="90000"/>
        <a:tint val="40000"/>
      </a:schemeClr>
    </dgm:fillClrLst>
    <dgm:linClrLst meth="repeat">
      <a:schemeClr val="accent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2">
        <a:alpha val="90000"/>
        <a:tint val="40000"/>
      </a:schemeClr>
    </dgm:fillClrLst>
    <dgm:linClrLst meth="repeat">
      <a:schemeClr val="accent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2">
        <a:alpha val="90000"/>
        <a:tint val="40000"/>
      </a:schemeClr>
    </dgm:fillClrLst>
    <dgm:linClrLst meth="repeat">
      <a:schemeClr val="accent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8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2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CF0085FF-9C49-41B1-A8CA-27E0CE75D9B0}" type="doc">
      <dgm:prSet loTypeId="urn:microsoft.com/office/officeart/2005/8/layout/chevron1" loCatId="process" qsTypeId="urn:microsoft.com/office/officeart/2005/8/quickstyle/simple1" qsCatId="simple" csTypeId="urn:microsoft.com/office/officeart/2005/8/colors/accent1_2" csCatId="accent1" phldr="1"/>
      <dgm:spPr/>
    </dgm:pt>
    <dgm:pt modelId="{19E65B2A-AE16-44F7-BDD5-36FE99CCE0D4}">
      <dgm:prSet phldrT="[Texte]"/>
      <dgm:spPr>
        <a:solidFill>
          <a:schemeClr val="accent6">
            <a:lumMod val="60000"/>
            <a:lumOff val="40000"/>
          </a:schemeClr>
        </a:solidFill>
      </dgm:spPr>
      <dgm:t>
        <a:bodyPr/>
        <a:lstStyle/>
        <a:p>
          <a:r>
            <a:rPr lang="fr-FR"/>
            <a:t>Etude de mission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1"/>
          </dgm14:cNvPr>
        </a:ext>
      </dgm:extLst>
    </dgm:pt>
    <dgm:pt modelId="{D7B0FDDC-43E9-4A25-BAF4-E6006CDDF22F}" type="parTrans" cxnId="{B0A05186-FCEC-4143-A577-FB33FAB223D1}">
      <dgm:prSet/>
      <dgm:spPr/>
      <dgm:t>
        <a:bodyPr/>
        <a:lstStyle/>
        <a:p>
          <a:endParaRPr lang="fr-FR"/>
        </a:p>
      </dgm:t>
    </dgm:pt>
    <dgm:pt modelId="{B3D15C98-9B14-434D-83E9-6691ECF81BB8}" type="sibTrans" cxnId="{B0A05186-FCEC-4143-A577-FB33FAB223D1}">
      <dgm:prSet/>
      <dgm:spPr/>
      <dgm:t>
        <a:bodyPr/>
        <a:lstStyle/>
        <a:p>
          <a:endParaRPr lang="fr-FR"/>
        </a:p>
      </dgm:t>
    </dgm:pt>
    <dgm:pt modelId="{5693E495-921B-4F5E-B3D6-FD6707755C2C}">
      <dgm:prSet phldrT="[Texte]"/>
      <dgm:spPr/>
      <dgm:t>
        <a:bodyPr/>
        <a:lstStyle/>
        <a:p>
          <a:r>
            <a:rPr lang="fr-FR"/>
            <a:t>Planning préparation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2"/>
          </dgm14:cNvPr>
        </a:ext>
      </dgm:extLst>
    </dgm:pt>
    <dgm:pt modelId="{3EBFCF67-9D34-42F3-B153-6FA5C219AE73}" type="parTrans" cxnId="{73CFEE11-E6AC-46AC-BA68-9D0FEF1699B8}">
      <dgm:prSet/>
      <dgm:spPr/>
      <dgm:t>
        <a:bodyPr/>
        <a:lstStyle/>
        <a:p>
          <a:endParaRPr lang="fr-FR"/>
        </a:p>
      </dgm:t>
    </dgm:pt>
    <dgm:pt modelId="{7023D3C0-C24C-4612-AE53-DEA375C88254}" type="sibTrans" cxnId="{73CFEE11-E6AC-46AC-BA68-9D0FEF1699B8}">
      <dgm:prSet/>
      <dgm:spPr/>
      <dgm:t>
        <a:bodyPr/>
        <a:lstStyle/>
        <a:p>
          <a:endParaRPr lang="fr-FR"/>
        </a:p>
      </dgm:t>
    </dgm:pt>
    <dgm:pt modelId="{AC303B16-CAAA-4091-91E7-828EB2E89F17}">
      <dgm:prSet phldrT="[Texte]"/>
      <dgm:spPr/>
      <dgm:t>
        <a:bodyPr/>
        <a:lstStyle/>
        <a:p>
          <a:r>
            <a:rPr lang="fr-FR"/>
            <a:t>PIC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3"/>
          </dgm14:cNvPr>
        </a:ext>
      </dgm:extLst>
    </dgm:pt>
    <dgm:pt modelId="{8C3BBB24-CC93-4A26-9C98-F9F54028ED7A}" type="parTrans" cxnId="{AAD0AE29-F1A9-4962-9DC0-050C328E2087}">
      <dgm:prSet/>
      <dgm:spPr/>
      <dgm:t>
        <a:bodyPr/>
        <a:lstStyle/>
        <a:p>
          <a:endParaRPr lang="fr-FR"/>
        </a:p>
      </dgm:t>
    </dgm:pt>
    <dgm:pt modelId="{8F0036C5-C3A0-4F36-A82F-3B95FCE9274A}" type="sibTrans" cxnId="{AAD0AE29-F1A9-4962-9DC0-050C328E2087}">
      <dgm:prSet/>
      <dgm:spPr/>
      <dgm:t>
        <a:bodyPr/>
        <a:lstStyle/>
        <a:p>
          <a:endParaRPr lang="fr-FR"/>
        </a:p>
      </dgm:t>
    </dgm:pt>
    <dgm:pt modelId="{5E132757-4508-4EE1-995C-7B2F639F786B}">
      <dgm:prSet phldrT="[Texte]"/>
      <dgm:spPr/>
      <dgm:t>
        <a:bodyPr/>
        <a:lstStyle/>
        <a:p>
          <a:r>
            <a:rPr lang="fr-FR"/>
            <a:t>Règlement de chantier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4"/>
          </dgm14:cNvPr>
        </a:ext>
      </dgm:extLst>
    </dgm:pt>
    <dgm:pt modelId="{0C2A4D0A-914C-40AB-A320-724102A69A9F}" type="parTrans" cxnId="{9D92761C-4589-4C7F-A262-F205C4666B98}">
      <dgm:prSet/>
      <dgm:spPr/>
      <dgm:t>
        <a:bodyPr/>
        <a:lstStyle/>
        <a:p>
          <a:endParaRPr lang="fr-FR"/>
        </a:p>
      </dgm:t>
    </dgm:pt>
    <dgm:pt modelId="{0770B46B-0D92-401C-BCBC-334FE9D6E99F}" type="sibTrans" cxnId="{9D92761C-4589-4C7F-A262-F205C4666B98}">
      <dgm:prSet/>
      <dgm:spPr/>
      <dgm:t>
        <a:bodyPr/>
        <a:lstStyle/>
        <a:p>
          <a:endParaRPr lang="fr-FR"/>
        </a:p>
      </dgm:t>
    </dgm:pt>
    <dgm:pt modelId="{1D593CF2-B9D9-41D7-9A3B-84442263C31A}">
      <dgm:prSet phldrT="[Texte]"/>
      <dgm:spPr>
        <a:solidFill>
          <a:srgbClr val="FFC000"/>
        </a:solidFill>
      </dgm:spPr>
      <dgm:t>
        <a:bodyPr/>
        <a:lstStyle/>
        <a:p>
          <a:r>
            <a:rPr lang="fr-FR"/>
            <a:t>Analyse des offres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5"/>
          </dgm14:cNvPr>
        </a:ext>
      </dgm:extLst>
    </dgm:pt>
    <dgm:pt modelId="{E0BC9442-1979-48CE-BBC2-E4EF4DFBD3C1}" type="parTrans" cxnId="{06B26A78-FA30-4433-A631-71467816D997}">
      <dgm:prSet/>
      <dgm:spPr/>
      <dgm:t>
        <a:bodyPr/>
        <a:lstStyle/>
        <a:p>
          <a:endParaRPr lang="fr-FR"/>
        </a:p>
      </dgm:t>
    </dgm:pt>
    <dgm:pt modelId="{EAD540A6-57A5-4117-B810-E36FD0F62290}" type="sibTrans" cxnId="{06B26A78-FA30-4433-A631-71467816D997}">
      <dgm:prSet/>
      <dgm:spPr/>
      <dgm:t>
        <a:bodyPr/>
        <a:lstStyle/>
        <a:p>
          <a:endParaRPr lang="fr-FR"/>
        </a:p>
      </dgm:t>
    </dgm:pt>
    <dgm:pt modelId="{AAF3F862-4562-47A0-8908-847DE8B5588B}">
      <dgm:prSet phldrT="[Texte]" custT="1"/>
      <dgm:spPr>
        <a:solidFill>
          <a:srgbClr val="FFC000"/>
        </a:solidFill>
        <a:ln w="12700" cap="flat" cmpd="sng" algn="ctr">
          <a:solidFill>
            <a:sysClr val="window" lastClr="FFFFFF">
              <a:hueOff val="0"/>
              <a:satOff val="0"/>
              <a:lumOff val="0"/>
              <a:alphaOff val="0"/>
            </a:sysClr>
          </a:solidFill>
          <a:prstDash val="solid"/>
          <a:miter lim="800000"/>
        </a:ln>
        <a:effectLst/>
      </dgm:spPr>
      <dgm:t>
        <a:bodyPr spcFirstLastPara="0" vert="horz" wrap="square" lIns="64008" tIns="21336" rIns="21336" bIns="21336" numCol="1" spcCol="1270" anchor="ctr" anchorCtr="0"/>
        <a:lstStyle/>
        <a:p>
          <a:r>
            <a:rPr lang="fr-FR" sz="1200" kern="1200"/>
            <a:t>Planning </a:t>
          </a:r>
          <a:r>
            <a:rPr lang="fr-FR" sz="1200" kern="1200">
              <a:solidFill>
                <a:sysClr val="window" lastClr="FFFFFF"/>
              </a:solidFill>
              <a:latin typeface="Calibri" panose="020F0502020204030204"/>
              <a:ea typeface="+mn-ea"/>
              <a:cs typeface="+mn-cs"/>
            </a:rPr>
            <a:t>préparation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6"/>
          </dgm14:cNvPr>
        </a:ext>
      </dgm:extLst>
    </dgm:pt>
    <dgm:pt modelId="{65289A76-1726-4E60-AD19-34813E608629}" type="parTrans" cxnId="{2437EC6B-835A-45BE-8939-F68C9C4D450F}">
      <dgm:prSet/>
      <dgm:spPr/>
      <dgm:t>
        <a:bodyPr/>
        <a:lstStyle/>
        <a:p>
          <a:endParaRPr lang="fr-FR"/>
        </a:p>
      </dgm:t>
    </dgm:pt>
    <dgm:pt modelId="{74AC1E51-E582-48CD-BF7D-CF71EB5C856F}" type="sibTrans" cxnId="{2437EC6B-835A-45BE-8939-F68C9C4D450F}">
      <dgm:prSet/>
      <dgm:spPr/>
      <dgm:t>
        <a:bodyPr/>
        <a:lstStyle/>
        <a:p>
          <a:endParaRPr lang="fr-FR"/>
        </a:p>
      </dgm:t>
    </dgm:pt>
    <dgm:pt modelId="{2127FF9C-9CD8-4F40-9D0C-595EC5ECC023}">
      <dgm:prSet phldrT="[Texte]"/>
      <dgm:spPr/>
      <dgm:t>
        <a:bodyPr/>
        <a:lstStyle/>
        <a:p>
          <a:r>
            <a:rPr lang="fr-FR"/>
            <a:t>Planning travaux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7"/>
          </dgm14:cNvPr>
        </a:ext>
      </dgm:extLst>
    </dgm:pt>
    <dgm:pt modelId="{855381DE-1A08-4082-8EF7-AB21ABD1418F}" type="parTrans" cxnId="{9CFD1196-A13A-478F-843A-AEBF0B6984CB}">
      <dgm:prSet/>
      <dgm:spPr/>
      <dgm:t>
        <a:bodyPr/>
        <a:lstStyle/>
        <a:p>
          <a:endParaRPr lang="fr-FR"/>
        </a:p>
      </dgm:t>
    </dgm:pt>
    <dgm:pt modelId="{31DABD45-89A2-482A-B031-359294E53C7A}" type="sibTrans" cxnId="{9CFD1196-A13A-478F-843A-AEBF0B6984CB}">
      <dgm:prSet/>
      <dgm:spPr/>
      <dgm:t>
        <a:bodyPr/>
        <a:lstStyle/>
        <a:p>
          <a:endParaRPr lang="fr-FR"/>
        </a:p>
      </dgm:t>
    </dgm:pt>
    <dgm:pt modelId="{83A6F1D9-B433-4621-B522-4AA648F40FFB}">
      <dgm:prSet phldrT="[Texte]"/>
      <dgm:spPr>
        <a:solidFill>
          <a:srgbClr val="FFC000"/>
        </a:solidFill>
      </dgm:spPr>
      <dgm:t>
        <a:bodyPr/>
        <a:lstStyle/>
        <a:p>
          <a:r>
            <a:rPr lang="fr-FR"/>
            <a:t>Négociation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8"/>
          </dgm14:cNvPr>
        </a:ext>
      </dgm:extLst>
    </dgm:pt>
    <dgm:pt modelId="{5E872CEC-9F31-4DA8-A9A8-3706603BAFA5}" type="parTrans" cxnId="{2D4493B4-2C77-43BB-84B8-DA38394E1F9F}">
      <dgm:prSet/>
      <dgm:spPr/>
      <dgm:t>
        <a:bodyPr/>
        <a:lstStyle/>
        <a:p>
          <a:endParaRPr lang="fr-FR"/>
        </a:p>
      </dgm:t>
    </dgm:pt>
    <dgm:pt modelId="{119D63C8-815D-4966-992C-CA4DCD7AAC8F}" type="sibTrans" cxnId="{2D4493B4-2C77-43BB-84B8-DA38394E1F9F}">
      <dgm:prSet/>
      <dgm:spPr/>
      <dgm:t>
        <a:bodyPr/>
        <a:lstStyle/>
        <a:p>
          <a:endParaRPr lang="fr-FR"/>
        </a:p>
      </dgm:t>
    </dgm:pt>
    <dgm:pt modelId="{783E8250-46A6-4DA1-8359-41D81FCD7E58}">
      <dgm:prSet phldrT="[Texte]"/>
      <dgm:spPr>
        <a:solidFill>
          <a:srgbClr val="FFC000"/>
        </a:solidFill>
      </dgm:spPr>
      <dgm:t>
        <a:bodyPr/>
        <a:lstStyle/>
        <a:p>
          <a:r>
            <a:rPr lang="fr-FR"/>
            <a:t>Attribution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9"/>
          </dgm14:cNvPr>
        </a:ext>
      </dgm:extLst>
    </dgm:pt>
    <dgm:pt modelId="{178E6143-5EE8-45C7-8219-531CBCB3CB03}" type="parTrans" cxnId="{194B238C-82D7-444C-8D42-8BAD89DDBDDE}">
      <dgm:prSet/>
      <dgm:spPr/>
      <dgm:t>
        <a:bodyPr/>
        <a:lstStyle/>
        <a:p>
          <a:endParaRPr lang="fr-FR"/>
        </a:p>
      </dgm:t>
    </dgm:pt>
    <dgm:pt modelId="{5CEE7A66-DABF-410C-94EB-4080269A7EC3}" type="sibTrans" cxnId="{194B238C-82D7-444C-8D42-8BAD89DDBDDE}">
      <dgm:prSet/>
      <dgm:spPr/>
      <dgm:t>
        <a:bodyPr/>
        <a:lstStyle/>
        <a:p>
          <a:endParaRPr lang="fr-FR"/>
        </a:p>
      </dgm:t>
    </dgm:pt>
    <dgm:pt modelId="{9377654E-85A7-41D8-8DAC-E24954BE8D76}">
      <dgm:prSet phldrT="[Texte]"/>
      <dgm:spPr>
        <a:solidFill>
          <a:schemeClr val="accent2">
            <a:lumMod val="60000"/>
            <a:lumOff val="40000"/>
          </a:schemeClr>
        </a:solidFill>
      </dgm:spPr>
      <dgm:t>
        <a:bodyPr/>
        <a:lstStyle/>
        <a:p>
          <a:r>
            <a:rPr lang="fr-FR"/>
            <a:t>Planning travaux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10"/>
          </dgm14:cNvPr>
        </a:ext>
      </dgm:extLst>
    </dgm:pt>
    <dgm:pt modelId="{EAEA1CBD-955A-41E5-AB6C-67514DFA96AE}" type="parTrans" cxnId="{903C1F5B-4E1D-4035-A5B3-16841E08ACEF}">
      <dgm:prSet/>
      <dgm:spPr/>
      <dgm:t>
        <a:bodyPr/>
        <a:lstStyle/>
        <a:p>
          <a:endParaRPr lang="fr-FR"/>
        </a:p>
      </dgm:t>
    </dgm:pt>
    <dgm:pt modelId="{854359DB-5458-4E32-893F-45BBEABB5D8A}" type="sibTrans" cxnId="{903C1F5B-4E1D-4035-A5B3-16841E08ACEF}">
      <dgm:prSet/>
      <dgm:spPr/>
      <dgm:t>
        <a:bodyPr/>
        <a:lstStyle/>
        <a:p>
          <a:endParaRPr lang="fr-FR"/>
        </a:p>
      </dgm:t>
    </dgm:pt>
    <dgm:pt modelId="{748421CD-8009-43B9-A85C-7737ADC86BF4}">
      <dgm:prSet phldrT="[Texte]"/>
      <dgm:spPr>
        <a:solidFill>
          <a:schemeClr val="accent2">
            <a:lumMod val="60000"/>
            <a:lumOff val="40000"/>
          </a:schemeClr>
        </a:solidFill>
      </dgm:spPr>
      <dgm:t>
        <a:bodyPr/>
        <a:lstStyle/>
        <a:p>
          <a:r>
            <a:rPr lang="fr-FR"/>
            <a:t>PIC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3"/>
          </dgm14:cNvPr>
        </a:ext>
      </dgm:extLst>
    </dgm:pt>
    <dgm:pt modelId="{8ADFDA28-9332-459D-858E-A1DC0690218C}" type="parTrans" cxnId="{719BB853-E22E-4E91-B49E-BE3266F70BC5}">
      <dgm:prSet/>
      <dgm:spPr/>
      <dgm:t>
        <a:bodyPr/>
        <a:lstStyle/>
        <a:p>
          <a:endParaRPr lang="fr-FR"/>
        </a:p>
      </dgm:t>
    </dgm:pt>
    <dgm:pt modelId="{00D3CECF-7701-491C-9945-8B44DD386F6C}" type="sibTrans" cxnId="{719BB853-E22E-4E91-B49E-BE3266F70BC5}">
      <dgm:prSet/>
      <dgm:spPr/>
      <dgm:t>
        <a:bodyPr/>
        <a:lstStyle/>
        <a:p>
          <a:endParaRPr lang="fr-FR"/>
        </a:p>
      </dgm:t>
    </dgm:pt>
    <dgm:pt modelId="{67750674-95F9-4FB8-96E0-55F0E5F51EF1}">
      <dgm:prSet phldrT="[Texte]"/>
      <dgm:spPr>
        <a:solidFill>
          <a:schemeClr val="accent2">
            <a:lumMod val="60000"/>
            <a:lumOff val="40000"/>
          </a:schemeClr>
        </a:solidFill>
      </dgm:spPr>
      <dgm:t>
        <a:bodyPr/>
        <a:lstStyle/>
        <a:p>
          <a:r>
            <a:rPr lang="fr-FR"/>
            <a:t>Réunion  0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11"/>
          </dgm14:cNvPr>
        </a:ext>
      </dgm:extLst>
    </dgm:pt>
    <dgm:pt modelId="{B7C36346-88FB-46B2-BB53-1070F261199A}" type="parTrans" cxnId="{3B1558C0-532F-41F5-BDAF-7BE72A9D4D94}">
      <dgm:prSet/>
      <dgm:spPr/>
      <dgm:t>
        <a:bodyPr/>
        <a:lstStyle/>
        <a:p>
          <a:endParaRPr lang="fr-FR"/>
        </a:p>
      </dgm:t>
    </dgm:pt>
    <dgm:pt modelId="{BDF61954-550D-4ACB-B669-329950B47960}" type="sibTrans" cxnId="{3B1558C0-532F-41F5-BDAF-7BE72A9D4D94}">
      <dgm:prSet/>
      <dgm:spPr/>
      <dgm:t>
        <a:bodyPr/>
        <a:lstStyle/>
        <a:p>
          <a:endParaRPr lang="fr-FR"/>
        </a:p>
      </dgm:t>
    </dgm:pt>
    <dgm:pt modelId="{9AFB2C8B-821B-40CE-9E0B-6A49A53D87F6}">
      <dgm:prSet phldrT="[Texte]"/>
      <dgm:spPr>
        <a:solidFill>
          <a:schemeClr val="accent2">
            <a:lumMod val="60000"/>
            <a:lumOff val="40000"/>
          </a:schemeClr>
        </a:solidFill>
      </dgm:spPr>
      <dgm:t>
        <a:bodyPr/>
        <a:lstStyle/>
        <a:p>
          <a:r>
            <a:rPr lang="fr-FR"/>
            <a:t>Planning financier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12"/>
          </dgm14:cNvPr>
        </a:ext>
      </dgm:extLst>
    </dgm:pt>
    <dgm:pt modelId="{179339D8-0B59-4649-A6D7-E7BF30B0FE6F}" type="parTrans" cxnId="{6E787FDE-D60B-4C7C-8DBE-48CBF69E9CC2}">
      <dgm:prSet/>
      <dgm:spPr/>
      <dgm:t>
        <a:bodyPr/>
        <a:lstStyle/>
        <a:p>
          <a:endParaRPr lang="fr-FR"/>
        </a:p>
      </dgm:t>
    </dgm:pt>
    <dgm:pt modelId="{DE0407E0-5A3B-4DD1-9373-7A8E5592A6AA}" type="sibTrans" cxnId="{6E787FDE-D60B-4C7C-8DBE-48CBF69E9CC2}">
      <dgm:prSet/>
      <dgm:spPr/>
      <dgm:t>
        <a:bodyPr/>
        <a:lstStyle/>
        <a:p>
          <a:endParaRPr lang="fr-FR"/>
        </a:p>
      </dgm:t>
    </dgm:pt>
    <dgm:pt modelId="{ECABDF8E-1CD9-4E4C-967F-583181995AE5}">
      <dgm:prSet phldrT="[Texte]"/>
      <dgm:spPr>
        <a:solidFill>
          <a:schemeClr val="accent2">
            <a:lumMod val="60000"/>
            <a:lumOff val="40000"/>
          </a:schemeClr>
        </a:solidFill>
      </dgm:spPr>
      <dgm:t>
        <a:bodyPr/>
        <a:lstStyle/>
        <a:p>
          <a:r>
            <a:rPr lang="fr-FR"/>
            <a:t>Réunion de chantier 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4"/>
          </dgm14:cNvPr>
        </a:ext>
      </dgm:extLst>
    </dgm:pt>
    <dgm:pt modelId="{FA6D12A8-91AD-4547-B9ED-AECAC4469FCE}" type="parTrans" cxnId="{27387FF2-9F1B-4999-AF62-9F189D951C9C}">
      <dgm:prSet/>
      <dgm:spPr/>
      <dgm:t>
        <a:bodyPr/>
        <a:lstStyle/>
        <a:p>
          <a:endParaRPr lang="fr-FR"/>
        </a:p>
      </dgm:t>
    </dgm:pt>
    <dgm:pt modelId="{5EDAD55E-A9DA-4806-9541-A4209CF7B4FF}" type="sibTrans" cxnId="{27387FF2-9F1B-4999-AF62-9F189D951C9C}">
      <dgm:prSet/>
      <dgm:spPr/>
      <dgm:t>
        <a:bodyPr/>
        <a:lstStyle/>
        <a:p>
          <a:endParaRPr lang="fr-FR"/>
        </a:p>
      </dgm:t>
    </dgm:pt>
    <dgm:pt modelId="{214D2F27-E2B9-440B-8D6A-06132B25A0F5}" type="pres">
      <dgm:prSet presAssocID="{CF0085FF-9C49-41B1-A8CA-27E0CE75D9B0}" presName="Name0" presStyleCnt="0">
        <dgm:presLayoutVars>
          <dgm:dir/>
          <dgm:animLvl val="lvl"/>
          <dgm:resizeHandles val="exact"/>
        </dgm:presLayoutVars>
      </dgm:prSet>
      <dgm:spPr/>
    </dgm:pt>
    <dgm:pt modelId="{6B90D00C-0619-47A6-A0D5-A7FC824D6846}" type="pres">
      <dgm:prSet presAssocID="{19E65B2A-AE16-44F7-BDD5-36FE99CCE0D4}" presName="parTxOnly" presStyleLbl="node1" presStyleIdx="0" presStyleCnt="14">
        <dgm:presLayoutVars>
          <dgm:chMax val="0"/>
          <dgm:chPref val="0"/>
          <dgm:bulletEnabled val="1"/>
        </dgm:presLayoutVars>
      </dgm:prSet>
      <dgm:spPr/>
    </dgm:pt>
    <dgm:pt modelId="{EC0BCA0D-0439-4E42-AC49-8C02ABA99351}" type="pres">
      <dgm:prSet presAssocID="{B3D15C98-9B14-434D-83E9-6691ECF81BB8}" presName="parTxOnlySpace" presStyleCnt="0"/>
      <dgm:spPr/>
    </dgm:pt>
    <dgm:pt modelId="{C8ED12FB-7D17-4ED6-8501-F8314D83599E}" type="pres">
      <dgm:prSet presAssocID="{2127FF9C-9CD8-4F40-9D0C-595EC5ECC023}" presName="parTxOnly" presStyleLbl="node1" presStyleIdx="1" presStyleCnt="14">
        <dgm:presLayoutVars>
          <dgm:chMax val="0"/>
          <dgm:chPref val="0"/>
          <dgm:bulletEnabled val="1"/>
        </dgm:presLayoutVars>
      </dgm:prSet>
      <dgm:spPr/>
    </dgm:pt>
    <dgm:pt modelId="{CA2898FD-8270-4F71-804B-D2897E90D15B}" type="pres">
      <dgm:prSet presAssocID="{31DABD45-89A2-482A-B031-359294E53C7A}" presName="parTxOnlySpace" presStyleCnt="0"/>
      <dgm:spPr/>
    </dgm:pt>
    <dgm:pt modelId="{585CF772-321D-40DF-BEF5-4CA6319B9929}" type="pres">
      <dgm:prSet presAssocID="{AC303B16-CAAA-4091-91E7-828EB2E89F17}" presName="parTxOnly" presStyleLbl="node1" presStyleIdx="2" presStyleCnt="14">
        <dgm:presLayoutVars>
          <dgm:chMax val="0"/>
          <dgm:chPref val="0"/>
          <dgm:bulletEnabled val="1"/>
        </dgm:presLayoutVars>
      </dgm:prSet>
      <dgm:spPr/>
    </dgm:pt>
    <dgm:pt modelId="{535F7B65-4681-4D64-96A1-35B833FC73C3}" type="pres">
      <dgm:prSet presAssocID="{8F0036C5-C3A0-4F36-A82F-3B95FCE9274A}" presName="parTxOnlySpace" presStyleCnt="0"/>
      <dgm:spPr/>
    </dgm:pt>
    <dgm:pt modelId="{3E2AB451-6542-4A28-B4BA-0D6A74EACECC}" type="pres">
      <dgm:prSet presAssocID="{5693E495-921B-4F5E-B3D6-FD6707755C2C}" presName="parTxOnly" presStyleLbl="node1" presStyleIdx="3" presStyleCnt="14">
        <dgm:presLayoutVars>
          <dgm:chMax val="0"/>
          <dgm:chPref val="0"/>
          <dgm:bulletEnabled val="1"/>
        </dgm:presLayoutVars>
      </dgm:prSet>
      <dgm:spPr/>
    </dgm:pt>
    <dgm:pt modelId="{B1D0172F-EE45-4A55-8CAE-2D73DDC245F4}" type="pres">
      <dgm:prSet presAssocID="{7023D3C0-C24C-4612-AE53-DEA375C88254}" presName="parTxOnlySpace" presStyleCnt="0"/>
      <dgm:spPr/>
    </dgm:pt>
    <dgm:pt modelId="{E62B9940-98FC-4256-AF83-F5742D506E74}" type="pres">
      <dgm:prSet presAssocID="{5E132757-4508-4EE1-995C-7B2F639F786B}" presName="parTxOnly" presStyleLbl="node1" presStyleIdx="4" presStyleCnt="14">
        <dgm:presLayoutVars>
          <dgm:chMax val="0"/>
          <dgm:chPref val="0"/>
          <dgm:bulletEnabled val="1"/>
        </dgm:presLayoutVars>
      </dgm:prSet>
      <dgm:spPr/>
    </dgm:pt>
    <dgm:pt modelId="{7484ED45-16B5-43DA-8232-F126544E6534}" type="pres">
      <dgm:prSet presAssocID="{0770B46B-0D92-401C-BCBC-334FE9D6E99F}" presName="parTxOnlySpace" presStyleCnt="0"/>
      <dgm:spPr/>
    </dgm:pt>
    <dgm:pt modelId="{9006F61A-AFEF-4EB7-9700-6830803B8BCE}" type="pres">
      <dgm:prSet presAssocID="{1D593CF2-B9D9-41D7-9A3B-84442263C31A}" presName="parTxOnly" presStyleLbl="node1" presStyleIdx="5" presStyleCnt="14">
        <dgm:presLayoutVars>
          <dgm:chMax val="0"/>
          <dgm:chPref val="0"/>
          <dgm:bulletEnabled val="1"/>
        </dgm:presLayoutVars>
      </dgm:prSet>
      <dgm:spPr/>
    </dgm:pt>
    <dgm:pt modelId="{0789E560-678B-4386-9389-615F16A29C3D}" type="pres">
      <dgm:prSet presAssocID="{EAD540A6-57A5-4117-B810-E36FD0F62290}" presName="parTxOnlySpace" presStyleCnt="0"/>
      <dgm:spPr/>
    </dgm:pt>
    <dgm:pt modelId="{E1238F38-49C9-4139-97B9-9BFA69A34406}" type="pres">
      <dgm:prSet presAssocID="{83A6F1D9-B433-4621-B522-4AA648F40FFB}" presName="parTxOnly" presStyleLbl="node1" presStyleIdx="6" presStyleCnt="14">
        <dgm:presLayoutVars>
          <dgm:chMax val="0"/>
          <dgm:chPref val="0"/>
          <dgm:bulletEnabled val="1"/>
        </dgm:presLayoutVars>
      </dgm:prSet>
      <dgm:spPr/>
    </dgm:pt>
    <dgm:pt modelId="{5956C6D7-E07A-48BC-BAED-55304A7E55BF}" type="pres">
      <dgm:prSet presAssocID="{119D63C8-815D-4966-992C-CA4DCD7AAC8F}" presName="parTxOnlySpace" presStyleCnt="0"/>
      <dgm:spPr/>
    </dgm:pt>
    <dgm:pt modelId="{E51A7C7D-3C05-404D-9C37-589C0423A1A6}" type="pres">
      <dgm:prSet presAssocID="{783E8250-46A6-4DA1-8359-41D81FCD7E58}" presName="parTxOnly" presStyleLbl="node1" presStyleIdx="7" presStyleCnt="14">
        <dgm:presLayoutVars>
          <dgm:chMax val="0"/>
          <dgm:chPref val="0"/>
          <dgm:bulletEnabled val="1"/>
        </dgm:presLayoutVars>
      </dgm:prSet>
      <dgm:spPr/>
    </dgm:pt>
    <dgm:pt modelId="{7E8AB39A-7E63-4EC2-812C-102925F85587}" type="pres">
      <dgm:prSet presAssocID="{5CEE7A66-DABF-410C-94EB-4080269A7EC3}" presName="parTxOnlySpace" presStyleCnt="0"/>
      <dgm:spPr/>
    </dgm:pt>
    <dgm:pt modelId="{737D9541-F203-4484-9CDB-1A0654BD9F90}" type="pres">
      <dgm:prSet presAssocID="{AAF3F862-4562-47A0-8908-847DE8B5588B}" presName="parTxOnly" presStyleLbl="node1" presStyleIdx="8" presStyleCnt="14">
        <dgm:presLayoutVars>
          <dgm:chMax val="0"/>
          <dgm:chPref val="0"/>
          <dgm:bulletEnabled val="1"/>
        </dgm:presLayoutVars>
      </dgm:prSet>
      <dgm:spPr>
        <a:xfrm>
          <a:off x="13231212" y="1752275"/>
          <a:ext cx="1837356" cy="734942"/>
        </a:xfrm>
        <a:prstGeom prst="chevron">
          <a:avLst/>
        </a:prstGeom>
      </dgm:spPr>
    </dgm:pt>
    <dgm:pt modelId="{A2F0D594-C99B-4053-A943-ECEF2429E4F0}" type="pres">
      <dgm:prSet presAssocID="{74AC1E51-E582-48CD-BF7D-CF71EB5C856F}" presName="parTxOnlySpace" presStyleCnt="0"/>
      <dgm:spPr/>
    </dgm:pt>
    <dgm:pt modelId="{496BD7A0-E1C5-409E-B80D-BAB5489ADD38}" type="pres">
      <dgm:prSet presAssocID="{9377654E-85A7-41D8-8DAC-E24954BE8D76}" presName="parTxOnly" presStyleLbl="node1" presStyleIdx="9" presStyleCnt="14">
        <dgm:presLayoutVars>
          <dgm:chMax val="0"/>
          <dgm:chPref val="0"/>
          <dgm:bulletEnabled val="1"/>
        </dgm:presLayoutVars>
      </dgm:prSet>
      <dgm:spPr/>
    </dgm:pt>
    <dgm:pt modelId="{1645F84D-2A35-49E6-B428-4D2B161D3E83}" type="pres">
      <dgm:prSet presAssocID="{854359DB-5458-4E32-893F-45BBEABB5D8A}" presName="parTxOnlySpace" presStyleCnt="0"/>
      <dgm:spPr/>
    </dgm:pt>
    <dgm:pt modelId="{C550E253-B5F3-45C7-BE17-4FC3C4729F58}" type="pres">
      <dgm:prSet presAssocID="{748421CD-8009-43B9-A85C-7737ADC86BF4}" presName="parTxOnly" presStyleLbl="node1" presStyleIdx="10" presStyleCnt="14">
        <dgm:presLayoutVars>
          <dgm:chMax val="0"/>
          <dgm:chPref val="0"/>
          <dgm:bulletEnabled val="1"/>
        </dgm:presLayoutVars>
      </dgm:prSet>
      <dgm:spPr/>
    </dgm:pt>
    <dgm:pt modelId="{F7544BAC-B144-45CB-97A2-E5789D0BA32E}" type="pres">
      <dgm:prSet presAssocID="{00D3CECF-7701-491C-9945-8B44DD386F6C}" presName="parTxOnlySpace" presStyleCnt="0"/>
      <dgm:spPr/>
    </dgm:pt>
    <dgm:pt modelId="{FCFF1548-D4C4-4179-AF80-667A98248667}" type="pres">
      <dgm:prSet presAssocID="{67750674-95F9-4FB8-96E0-55F0E5F51EF1}" presName="parTxOnly" presStyleLbl="node1" presStyleIdx="11" presStyleCnt="14">
        <dgm:presLayoutVars>
          <dgm:chMax val="0"/>
          <dgm:chPref val="0"/>
          <dgm:bulletEnabled val="1"/>
        </dgm:presLayoutVars>
      </dgm:prSet>
      <dgm:spPr/>
    </dgm:pt>
    <dgm:pt modelId="{1F58F900-3087-429E-AA47-B2BBBCA52029}" type="pres">
      <dgm:prSet presAssocID="{BDF61954-550D-4ACB-B669-329950B47960}" presName="parTxOnlySpace" presStyleCnt="0"/>
      <dgm:spPr/>
    </dgm:pt>
    <dgm:pt modelId="{E844D39A-25FC-4490-9177-44C682D3CF72}" type="pres">
      <dgm:prSet presAssocID="{ECABDF8E-1CD9-4E4C-967F-583181995AE5}" presName="parTxOnly" presStyleLbl="node1" presStyleIdx="12" presStyleCnt="14">
        <dgm:presLayoutVars>
          <dgm:chMax val="0"/>
          <dgm:chPref val="0"/>
          <dgm:bulletEnabled val="1"/>
        </dgm:presLayoutVars>
      </dgm:prSet>
      <dgm:spPr/>
    </dgm:pt>
    <dgm:pt modelId="{7E1ABAE6-8BAC-4B5B-A11F-2C80CD74F61B}" type="pres">
      <dgm:prSet presAssocID="{5EDAD55E-A9DA-4806-9541-A4209CF7B4FF}" presName="parTxOnlySpace" presStyleCnt="0"/>
      <dgm:spPr/>
    </dgm:pt>
    <dgm:pt modelId="{A93E11F8-5D33-45B6-AD1C-8CD783DA4BC6}" type="pres">
      <dgm:prSet presAssocID="{9AFB2C8B-821B-40CE-9E0B-6A49A53D87F6}" presName="parTxOnly" presStyleLbl="node1" presStyleIdx="13" presStyleCnt="14">
        <dgm:presLayoutVars>
          <dgm:chMax val="0"/>
          <dgm:chPref val="0"/>
          <dgm:bulletEnabled val="1"/>
        </dgm:presLayoutVars>
      </dgm:prSet>
      <dgm:spPr/>
    </dgm:pt>
  </dgm:ptLst>
  <dgm:cxnLst>
    <dgm:cxn modelId="{876B6D0C-B586-45F5-AF52-2DF69BDC9E4B}" type="presOf" srcId="{AAF3F862-4562-47A0-8908-847DE8B5588B}" destId="{737D9541-F203-4484-9CDB-1A0654BD9F90}" srcOrd="0" destOrd="0" presId="urn:microsoft.com/office/officeart/2005/8/layout/chevron1"/>
    <dgm:cxn modelId="{73CFEE11-E6AC-46AC-BA68-9D0FEF1699B8}" srcId="{CF0085FF-9C49-41B1-A8CA-27E0CE75D9B0}" destId="{5693E495-921B-4F5E-B3D6-FD6707755C2C}" srcOrd="3" destOrd="0" parTransId="{3EBFCF67-9D34-42F3-B153-6FA5C219AE73}" sibTransId="{7023D3C0-C24C-4612-AE53-DEA375C88254}"/>
    <dgm:cxn modelId="{9D92761C-4589-4C7F-A262-F205C4666B98}" srcId="{CF0085FF-9C49-41B1-A8CA-27E0CE75D9B0}" destId="{5E132757-4508-4EE1-995C-7B2F639F786B}" srcOrd="4" destOrd="0" parTransId="{0C2A4D0A-914C-40AB-A320-724102A69A9F}" sibTransId="{0770B46B-0D92-401C-BCBC-334FE9D6E99F}"/>
    <dgm:cxn modelId="{AAD0AE29-F1A9-4962-9DC0-050C328E2087}" srcId="{CF0085FF-9C49-41B1-A8CA-27E0CE75D9B0}" destId="{AC303B16-CAAA-4091-91E7-828EB2E89F17}" srcOrd="2" destOrd="0" parTransId="{8C3BBB24-CC93-4A26-9C98-F9F54028ED7A}" sibTransId="{8F0036C5-C3A0-4F36-A82F-3B95FCE9274A}"/>
    <dgm:cxn modelId="{3DC89E33-CB65-4F26-8384-0C32B83C2433}" type="presOf" srcId="{2127FF9C-9CD8-4F40-9D0C-595EC5ECC023}" destId="{C8ED12FB-7D17-4ED6-8501-F8314D83599E}" srcOrd="0" destOrd="0" presId="urn:microsoft.com/office/officeart/2005/8/layout/chevron1"/>
    <dgm:cxn modelId="{4D13E73F-568A-44EA-B54F-0DA5601EFE68}" type="presOf" srcId="{5E132757-4508-4EE1-995C-7B2F639F786B}" destId="{E62B9940-98FC-4256-AF83-F5742D506E74}" srcOrd="0" destOrd="0" presId="urn:microsoft.com/office/officeart/2005/8/layout/chevron1"/>
    <dgm:cxn modelId="{903C1F5B-4E1D-4035-A5B3-16841E08ACEF}" srcId="{CF0085FF-9C49-41B1-A8CA-27E0CE75D9B0}" destId="{9377654E-85A7-41D8-8DAC-E24954BE8D76}" srcOrd="9" destOrd="0" parTransId="{EAEA1CBD-955A-41E5-AB6C-67514DFA96AE}" sibTransId="{854359DB-5458-4E32-893F-45BBEABB5D8A}"/>
    <dgm:cxn modelId="{8B8A8D43-D88F-42AC-B20A-18C9B3E64BB6}" type="presOf" srcId="{67750674-95F9-4FB8-96E0-55F0E5F51EF1}" destId="{FCFF1548-D4C4-4179-AF80-667A98248667}" srcOrd="0" destOrd="0" presId="urn:microsoft.com/office/officeart/2005/8/layout/chevron1"/>
    <dgm:cxn modelId="{E256BE43-49CA-4D83-AEE5-26CA72A4B7E2}" type="presOf" srcId="{CF0085FF-9C49-41B1-A8CA-27E0CE75D9B0}" destId="{214D2F27-E2B9-440B-8D6A-06132B25A0F5}" srcOrd="0" destOrd="0" presId="urn:microsoft.com/office/officeart/2005/8/layout/chevron1"/>
    <dgm:cxn modelId="{2437EC6B-835A-45BE-8939-F68C9C4D450F}" srcId="{CF0085FF-9C49-41B1-A8CA-27E0CE75D9B0}" destId="{AAF3F862-4562-47A0-8908-847DE8B5588B}" srcOrd="8" destOrd="0" parTransId="{65289A76-1726-4E60-AD19-34813E608629}" sibTransId="{74AC1E51-E582-48CD-BF7D-CF71EB5C856F}"/>
    <dgm:cxn modelId="{2468136D-7B5C-4399-8440-AAFCAB2491BF}" type="presOf" srcId="{1D593CF2-B9D9-41D7-9A3B-84442263C31A}" destId="{9006F61A-AFEF-4EB7-9700-6830803B8BCE}" srcOrd="0" destOrd="0" presId="urn:microsoft.com/office/officeart/2005/8/layout/chevron1"/>
    <dgm:cxn modelId="{34919370-589C-4974-8433-ECDA7D7FBF6C}" type="presOf" srcId="{9377654E-85A7-41D8-8DAC-E24954BE8D76}" destId="{496BD7A0-E1C5-409E-B80D-BAB5489ADD38}" srcOrd="0" destOrd="0" presId="urn:microsoft.com/office/officeart/2005/8/layout/chevron1"/>
    <dgm:cxn modelId="{98DB3F72-0341-4210-A9F5-04140E3C5B04}" type="presOf" srcId="{ECABDF8E-1CD9-4E4C-967F-583181995AE5}" destId="{E844D39A-25FC-4490-9177-44C682D3CF72}" srcOrd="0" destOrd="0" presId="urn:microsoft.com/office/officeart/2005/8/layout/chevron1"/>
    <dgm:cxn modelId="{719BB853-E22E-4E91-B49E-BE3266F70BC5}" srcId="{CF0085FF-9C49-41B1-A8CA-27E0CE75D9B0}" destId="{748421CD-8009-43B9-A85C-7737ADC86BF4}" srcOrd="10" destOrd="0" parTransId="{8ADFDA28-9332-459D-858E-A1DC0690218C}" sibTransId="{00D3CECF-7701-491C-9945-8B44DD386F6C}"/>
    <dgm:cxn modelId="{06B26A78-FA30-4433-A631-71467816D997}" srcId="{CF0085FF-9C49-41B1-A8CA-27E0CE75D9B0}" destId="{1D593CF2-B9D9-41D7-9A3B-84442263C31A}" srcOrd="5" destOrd="0" parTransId="{E0BC9442-1979-48CE-BBC2-E4EF4DFBD3C1}" sibTransId="{EAD540A6-57A5-4117-B810-E36FD0F62290}"/>
    <dgm:cxn modelId="{B0A05186-FCEC-4143-A577-FB33FAB223D1}" srcId="{CF0085FF-9C49-41B1-A8CA-27E0CE75D9B0}" destId="{19E65B2A-AE16-44F7-BDD5-36FE99CCE0D4}" srcOrd="0" destOrd="0" parTransId="{D7B0FDDC-43E9-4A25-BAF4-E6006CDDF22F}" sibTransId="{B3D15C98-9B14-434D-83E9-6691ECF81BB8}"/>
    <dgm:cxn modelId="{DC2F9889-A009-4D1D-923B-0141835E03EE}" type="presOf" srcId="{783E8250-46A6-4DA1-8359-41D81FCD7E58}" destId="{E51A7C7D-3C05-404D-9C37-589C0423A1A6}" srcOrd="0" destOrd="0" presId="urn:microsoft.com/office/officeart/2005/8/layout/chevron1"/>
    <dgm:cxn modelId="{194B238C-82D7-444C-8D42-8BAD89DDBDDE}" srcId="{CF0085FF-9C49-41B1-A8CA-27E0CE75D9B0}" destId="{783E8250-46A6-4DA1-8359-41D81FCD7E58}" srcOrd="7" destOrd="0" parTransId="{178E6143-5EE8-45C7-8219-531CBCB3CB03}" sibTransId="{5CEE7A66-DABF-410C-94EB-4080269A7EC3}"/>
    <dgm:cxn modelId="{EA63A58E-17C3-4BEA-BE4C-D70EAE348311}" type="presOf" srcId="{748421CD-8009-43B9-A85C-7737ADC86BF4}" destId="{C550E253-B5F3-45C7-BE17-4FC3C4729F58}" srcOrd="0" destOrd="0" presId="urn:microsoft.com/office/officeart/2005/8/layout/chevron1"/>
    <dgm:cxn modelId="{9CFD1196-A13A-478F-843A-AEBF0B6984CB}" srcId="{CF0085FF-9C49-41B1-A8CA-27E0CE75D9B0}" destId="{2127FF9C-9CD8-4F40-9D0C-595EC5ECC023}" srcOrd="1" destOrd="0" parTransId="{855381DE-1A08-4082-8EF7-AB21ABD1418F}" sibTransId="{31DABD45-89A2-482A-B031-359294E53C7A}"/>
    <dgm:cxn modelId="{2D4493B4-2C77-43BB-84B8-DA38394E1F9F}" srcId="{CF0085FF-9C49-41B1-A8CA-27E0CE75D9B0}" destId="{83A6F1D9-B433-4621-B522-4AA648F40FFB}" srcOrd="6" destOrd="0" parTransId="{5E872CEC-9F31-4DA8-A9A8-3706603BAFA5}" sibTransId="{119D63C8-815D-4966-992C-CA4DCD7AAC8F}"/>
    <dgm:cxn modelId="{3B1558C0-532F-41F5-BDAF-7BE72A9D4D94}" srcId="{CF0085FF-9C49-41B1-A8CA-27E0CE75D9B0}" destId="{67750674-95F9-4FB8-96E0-55F0E5F51EF1}" srcOrd="11" destOrd="0" parTransId="{B7C36346-88FB-46B2-BB53-1070F261199A}" sibTransId="{BDF61954-550D-4ACB-B669-329950B47960}"/>
    <dgm:cxn modelId="{6AD3FFC1-B15E-42E5-AE74-7684B17E1306}" type="presOf" srcId="{5693E495-921B-4F5E-B3D6-FD6707755C2C}" destId="{3E2AB451-6542-4A28-B4BA-0D6A74EACECC}" srcOrd="0" destOrd="0" presId="urn:microsoft.com/office/officeart/2005/8/layout/chevron1"/>
    <dgm:cxn modelId="{DEEB9BC4-B51B-4337-B017-B6EFA4B388F0}" type="presOf" srcId="{83A6F1D9-B433-4621-B522-4AA648F40FFB}" destId="{E1238F38-49C9-4139-97B9-9BFA69A34406}" srcOrd="0" destOrd="0" presId="urn:microsoft.com/office/officeart/2005/8/layout/chevron1"/>
    <dgm:cxn modelId="{BBBE18C8-2AB0-420C-8623-2326D9D6E9C2}" type="presOf" srcId="{19E65B2A-AE16-44F7-BDD5-36FE99CCE0D4}" destId="{6B90D00C-0619-47A6-A0D5-A7FC824D6846}" srcOrd="0" destOrd="0" presId="urn:microsoft.com/office/officeart/2005/8/layout/chevron1"/>
    <dgm:cxn modelId="{AEDC9ACC-F2B5-4018-81B9-9CE31F2BAC9C}" type="presOf" srcId="{9AFB2C8B-821B-40CE-9E0B-6A49A53D87F6}" destId="{A93E11F8-5D33-45B6-AD1C-8CD783DA4BC6}" srcOrd="0" destOrd="0" presId="urn:microsoft.com/office/officeart/2005/8/layout/chevron1"/>
    <dgm:cxn modelId="{6E787FDE-D60B-4C7C-8DBE-48CBF69E9CC2}" srcId="{CF0085FF-9C49-41B1-A8CA-27E0CE75D9B0}" destId="{9AFB2C8B-821B-40CE-9E0B-6A49A53D87F6}" srcOrd="13" destOrd="0" parTransId="{179339D8-0B59-4649-A6D7-E7BF30B0FE6F}" sibTransId="{DE0407E0-5A3B-4DD1-9373-7A8E5592A6AA}"/>
    <dgm:cxn modelId="{4376D1E5-D649-42BA-AA74-ECC6FC65614D}" type="presOf" srcId="{AC303B16-CAAA-4091-91E7-828EB2E89F17}" destId="{585CF772-321D-40DF-BEF5-4CA6319B9929}" srcOrd="0" destOrd="0" presId="urn:microsoft.com/office/officeart/2005/8/layout/chevron1"/>
    <dgm:cxn modelId="{27387FF2-9F1B-4999-AF62-9F189D951C9C}" srcId="{CF0085FF-9C49-41B1-A8CA-27E0CE75D9B0}" destId="{ECABDF8E-1CD9-4E4C-967F-583181995AE5}" srcOrd="12" destOrd="0" parTransId="{FA6D12A8-91AD-4547-B9ED-AECAC4469FCE}" sibTransId="{5EDAD55E-A9DA-4806-9541-A4209CF7B4FF}"/>
    <dgm:cxn modelId="{3DAD78B8-9843-4B10-B62F-7673A1A73869}" type="presParOf" srcId="{214D2F27-E2B9-440B-8D6A-06132B25A0F5}" destId="{6B90D00C-0619-47A6-A0D5-A7FC824D6846}" srcOrd="0" destOrd="0" presId="urn:microsoft.com/office/officeart/2005/8/layout/chevron1"/>
    <dgm:cxn modelId="{CDCB511D-2B29-4A78-98D4-59BD3CC017C2}" type="presParOf" srcId="{214D2F27-E2B9-440B-8D6A-06132B25A0F5}" destId="{EC0BCA0D-0439-4E42-AC49-8C02ABA99351}" srcOrd="1" destOrd="0" presId="urn:microsoft.com/office/officeart/2005/8/layout/chevron1"/>
    <dgm:cxn modelId="{AC24ABE3-CCD0-416D-BF1F-4870AEB77504}" type="presParOf" srcId="{214D2F27-E2B9-440B-8D6A-06132B25A0F5}" destId="{C8ED12FB-7D17-4ED6-8501-F8314D83599E}" srcOrd="2" destOrd="0" presId="urn:microsoft.com/office/officeart/2005/8/layout/chevron1"/>
    <dgm:cxn modelId="{56CF5AD7-16D3-4BDC-B462-0F27683FB56D}" type="presParOf" srcId="{214D2F27-E2B9-440B-8D6A-06132B25A0F5}" destId="{CA2898FD-8270-4F71-804B-D2897E90D15B}" srcOrd="3" destOrd="0" presId="urn:microsoft.com/office/officeart/2005/8/layout/chevron1"/>
    <dgm:cxn modelId="{3DCD7C19-ECB9-43D8-9883-1E5B0786A091}" type="presParOf" srcId="{214D2F27-E2B9-440B-8D6A-06132B25A0F5}" destId="{585CF772-321D-40DF-BEF5-4CA6319B9929}" srcOrd="4" destOrd="0" presId="urn:microsoft.com/office/officeart/2005/8/layout/chevron1"/>
    <dgm:cxn modelId="{39DCC79F-5DA8-440E-811D-A011A53D406D}" type="presParOf" srcId="{214D2F27-E2B9-440B-8D6A-06132B25A0F5}" destId="{535F7B65-4681-4D64-96A1-35B833FC73C3}" srcOrd="5" destOrd="0" presId="urn:microsoft.com/office/officeart/2005/8/layout/chevron1"/>
    <dgm:cxn modelId="{A2B24274-4A3A-41A7-BEA6-7B2E97610081}" type="presParOf" srcId="{214D2F27-E2B9-440B-8D6A-06132B25A0F5}" destId="{3E2AB451-6542-4A28-B4BA-0D6A74EACECC}" srcOrd="6" destOrd="0" presId="urn:microsoft.com/office/officeart/2005/8/layout/chevron1"/>
    <dgm:cxn modelId="{EBF8BDFE-5542-41D2-9019-819CDF6E43B7}" type="presParOf" srcId="{214D2F27-E2B9-440B-8D6A-06132B25A0F5}" destId="{B1D0172F-EE45-4A55-8CAE-2D73DDC245F4}" srcOrd="7" destOrd="0" presId="urn:microsoft.com/office/officeart/2005/8/layout/chevron1"/>
    <dgm:cxn modelId="{31D43535-D76A-4297-AC24-03D78EDB6A09}" type="presParOf" srcId="{214D2F27-E2B9-440B-8D6A-06132B25A0F5}" destId="{E62B9940-98FC-4256-AF83-F5742D506E74}" srcOrd="8" destOrd="0" presId="urn:microsoft.com/office/officeart/2005/8/layout/chevron1"/>
    <dgm:cxn modelId="{20ECDFC6-1979-402F-93CF-B2FC5C729D0C}" type="presParOf" srcId="{214D2F27-E2B9-440B-8D6A-06132B25A0F5}" destId="{7484ED45-16B5-43DA-8232-F126544E6534}" srcOrd="9" destOrd="0" presId="urn:microsoft.com/office/officeart/2005/8/layout/chevron1"/>
    <dgm:cxn modelId="{B331BAEB-6140-4DDB-B016-E8CDC468A9BC}" type="presParOf" srcId="{214D2F27-E2B9-440B-8D6A-06132B25A0F5}" destId="{9006F61A-AFEF-4EB7-9700-6830803B8BCE}" srcOrd="10" destOrd="0" presId="urn:microsoft.com/office/officeart/2005/8/layout/chevron1"/>
    <dgm:cxn modelId="{5761E108-35C0-42D4-8C10-ACBA2FC791F7}" type="presParOf" srcId="{214D2F27-E2B9-440B-8D6A-06132B25A0F5}" destId="{0789E560-678B-4386-9389-615F16A29C3D}" srcOrd="11" destOrd="0" presId="urn:microsoft.com/office/officeart/2005/8/layout/chevron1"/>
    <dgm:cxn modelId="{EFDB6434-895B-4B5B-A2F2-324E0CDCA54D}" type="presParOf" srcId="{214D2F27-E2B9-440B-8D6A-06132B25A0F5}" destId="{E1238F38-49C9-4139-97B9-9BFA69A34406}" srcOrd="12" destOrd="0" presId="urn:microsoft.com/office/officeart/2005/8/layout/chevron1"/>
    <dgm:cxn modelId="{B5B28321-BD37-42BD-ACFF-F345676F6030}" type="presParOf" srcId="{214D2F27-E2B9-440B-8D6A-06132B25A0F5}" destId="{5956C6D7-E07A-48BC-BAED-55304A7E55BF}" srcOrd="13" destOrd="0" presId="urn:microsoft.com/office/officeart/2005/8/layout/chevron1"/>
    <dgm:cxn modelId="{507B3A38-8421-44F6-8F85-204EFE28D73F}" type="presParOf" srcId="{214D2F27-E2B9-440B-8D6A-06132B25A0F5}" destId="{E51A7C7D-3C05-404D-9C37-589C0423A1A6}" srcOrd="14" destOrd="0" presId="urn:microsoft.com/office/officeart/2005/8/layout/chevron1"/>
    <dgm:cxn modelId="{2BCFC382-3FD9-465D-8F2E-A424E14582B1}" type="presParOf" srcId="{214D2F27-E2B9-440B-8D6A-06132B25A0F5}" destId="{7E8AB39A-7E63-4EC2-812C-102925F85587}" srcOrd="15" destOrd="0" presId="urn:microsoft.com/office/officeart/2005/8/layout/chevron1"/>
    <dgm:cxn modelId="{9B93C88E-182F-43DA-84FF-08CD45104905}" type="presParOf" srcId="{214D2F27-E2B9-440B-8D6A-06132B25A0F5}" destId="{737D9541-F203-4484-9CDB-1A0654BD9F90}" srcOrd="16" destOrd="0" presId="urn:microsoft.com/office/officeart/2005/8/layout/chevron1"/>
    <dgm:cxn modelId="{FF0F7277-8500-4671-9487-D0AD7C2F0067}" type="presParOf" srcId="{214D2F27-E2B9-440B-8D6A-06132B25A0F5}" destId="{A2F0D594-C99B-4053-A943-ECEF2429E4F0}" srcOrd="17" destOrd="0" presId="urn:microsoft.com/office/officeart/2005/8/layout/chevron1"/>
    <dgm:cxn modelId="{D143185A-A908-483B-B39E-D7514EA124CB}" type="presParOf" srcId="{214D2F27-E2B9-440B-8D6A-06132B25A0F5}" destId="{496BD7A0-E1C5-409E-B80D-BAB5489ADD38}" srcOrd="18" destOrd="0" presId="urn:microsoft.com/office/officeart/2005/8/layout/chevron1"/>
    <dgm:cxn modelId="{EBC96770-0506-4A5D-BF82-6008FF89B4E6}" type="presParOf" srcId="{214D2F27-E2B9-440B-8D6A-06132B25A0F5}" destId="{1645F84D-2A35-49E6-B428-4D2B161D3E83}" srcOrd="19" destOrd="0" presId="urn:microsoft.com/office/officeart/2005/8/layout/chevron1"/>
    <dgm:cxn modelId="{92684A14-7FE9-46B5-A2F3-B7DB0AE38931}" type="presParOf" srcId="{214D2F27-E2B9-440B-8D6A-06132B25A0F5}" destId="{C550E253-B5F3-45C7-BE17-4FC3C4729F58}" srcOrd="20" destOrd="0" presId="urn:microsoft.com/office/officeart/2005/8/layout/chevron1"/>
    <dgm:cxn modelId="{4313F616-094B-4161-AF80-9712872B8F65}" type="presParOf" srcId="{214D2F27-E2B9-440B-8D6A-06132B25A0F5}" destId="{F7544BAC-B144-45CB-97A2-E5789D0BA32E}" srcOrd="21" destOrd="0" presId="urn:microsoft.com/office/officeart/2005/8/layout/chevron1"/>
    <dgm:cxn modelId="{ACD7E5E4-FCE3-421C-B87B-82150BBE6A8C}" type="presParOf" srcId="{214D2F27-E2B9-440B-8D6A-06132B25A0F5}" destId="{FCFF1548-D4C4-4179-AF80-667A98248667}" srcOrd="22" destOrd="0" presId="urn:microsoft.com/office/officeart/2005/8/layout/chevron1"/>
    <dgm:cxn modelId="{7F6A5C06-325C-4D72-9C7F-31EAD11535CC}" type="presParOf" srcId="{214D2F27-E2B9-440B-8D6A-06132B25A0F5}" destId="{1F58F900-3087-429E-AA47-B2BBBCA52029}" srcOrd="23" destOrd="0" presId="urn:microsoft.com/office/officeart/2005/8/layout/chevron1"/>
    <dgm:cxn modelId="{B4CC2D22-B01A-4307-BC93-467835294B38}" type="presParOf" srcId="{214D2F27-E2B9-440B-8D6A-06132B25A0F5}" destId="{E844D39A-25FC-4490-9177-44C682D3CF72}" srcOrd="24" destOrd="0" presId="urn:microsoft.com/office/officeart/2005/8/layout/chevron1"/>
    <dgm:cxn modelId="{115E2B97-DE7E-443A-B398-F82CC765CA5B}" type="presParOf" srcId="{214D2F27-E2B9-440B-8D6A-06132B25A0F5}" destId="{7E1ABAE6-8BAC-4B5B-A11F-2C80CD74F61B}" srcOrd="25" destOrd="0" presId="urn:microsoft.com/office/officeart/2005/8/layout/chevron1"/>
    <dgm:cxn modelId="{C73588F4-20F8-44C7-92A9-C6E1F3475805}" type="presParOf" srcId="{214D2F27-E2B9-440B-8D6A-06132B25A0F5}" destId="{A93E11F8-5D33-45B6-AD1C-8CD783DA4BC6}" srcOrd="26" destOrd="0" presId="urn:microsoft.com/office/officeart/2005/8/layout/chevron1"/>
  </dgm:cxnLst>
  <dgm:bg/>
  <dgm:whole>
    <a:ln w="57150">
      <a:noFill/>
      <a:prstDash val="dashDot"/>
    </a:ln>
  </dgm:whole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2.xml><?xml version="1.0" encoding="utf-8"?>
<dgm:dataModel xmlns:dgm="http://schemas.openxmlformats.org/drawingml/2006/diagram" xmlns:a="http://schemas.openxmlformats.org/drawingml/2006/main">
  <dgm:ptLst>
    <dgm:pt modelId="{8C6B63FC-C060-4D2B-BFD6-68FBD7FA8012}" type="doc">
      <dgm:prSet loTypeId="urn:microsoft.com/office/officeart/2005/8/layout/chevron1" loCatId="process" qsTypeId="urn:microsoft.com/office/officeart/2005/8/quickstyle/simple1" qsCatId="simple" csTypeId="urn:microsoft.com/office/officeart/2005/8/colors/colorful1" csCatId="colorful" phldr="1"/>
      <dgm:spPr/>
    </dgm:pt>
    <dgm:pt modelId="{0848D795-1783-4D14-ACD7-E7BA28393579}" type="pres">
      <dgm:prSet presAssocID="{8C6B63FC-C060-4D2B-BFD6-68FBD7FA8012}" presName="Name0" presStyleCnt="0">
        <dgm:presLayoutVars>
          <dgm:dir/>
          <dgm:animLvl val="lvl"/>
          <dgm:resizeHandles val="exact"/>
        </dgm:presLayoutVars>
      </dgm:prSet>
      <dgm:spPr/>
    </dgm:pt>
  </dgm:ptLst>
  <dgm:cxnLst>
    <dgm:cxn modelId="{B64B560A-F8F9-4011-9CA9-51079E82BAC7}" type="presOf" srcId="{8C6B63FC-C060-4D2B-BFD6-68FBD7FA8012}" destId="{0848D795-1783-4D14-ACD7-E7BA28393579}" srcOrd="0" destOrd="0" presId="urn:microsoft.com/office/officeart/2005/8/layout/chevron1"/>
  </dgm:cxnLst>
  <dgm:bg/>
  <dgm:whole/>
  <dgm:extLst>
    <a:ext uri="http://schemas.microsoft.com/office/drawing/2008/diagram">
      <dsp:dataModelExt xmlns:dsp="http://schemas.microsoft.com/office/drawing/2008/diagram" relId="rId10" minVer="http://schemas.openxmlformats.org/drawingml/2006/diagram"/>
    </a:ext>
  </dgm:extLst>
</dgm:dataModel>
</file>

<file path=xl/diagrams/data3.xml><?xml version="1.0" encoding="utf-8"?>
<dgm:dataModel xmlns:dgm="http://schemas.openxmlformats.org/drawingml/2006/diagram" xmlns:a="http://schemas.openxmlformats.org/drawingml/2006/main">
  <dgm:ptLst>
    <dgm:pt modelId="{8C6B63FC-C060-4D2B-BFD6-68FBD7FA8012}" type="doc">
      <dgm:prSet loTypeId="urn:microsoft.com/office/officeart/2005/8/layout/chevron1" loCatId="process" qsTypeId="urn:microsoft.com/office/officeart/2005/8/quickstyle/simple1" qsCatId="simple" csTypeId="urn:microsoft.com/office/officeart/2005/8/colors/colorful1" csCatId="colorful" phldr="1"/>
      <dgm:spPr/>
    </dgm:pt>
    <dgm:pt modelId="{0848D795-1783-4D14-ACD7-E7BA28393579}" type="pres">
      <dgm:prSet presAssocID="{8C6B63FC-C060-4D2B-BFD6-68FBD7FA8012}" presName="Name0" presStyleCnt="0">
        <dgm:presLayoutVars>
          <dgm:dir/>
          <dgm:animLvl val="lvl"/>
          <dgm:resizeHandles val="exact"/>
        </dgm:presLayoutVars>
      </dgm:prSet>
      <dgm:spPr/>
    </dgm:pt>
  </dgm:ptLst>
  <dgm:cxnLst>
    <dgm:cxn modelId="{B64B560A-F8F9-4011-9CA9-51079E82BAC7}" type="presOf" srcId="{8C6B63FC-C060-4D2B-BFD6-68FBD7FA8012}" destId="{0848D795-1783-4D14-ACD7-E7BA28393579}" srcOrd="0" destOrd="0" presId="urn:microsoft.com/office/officeart/2005/8/layout/chevron1"/>
  </dgm:cxnLst>
  <dgm:bg/>
  <dgm:whole/>
  <dgm:extLst>
    <a:ext uri="http://schemas.microsoft.com/office/drawing/2008/diagram">
      <dsp:dataModelExt xmlns:dsp="http://schemas.microsoft.com/office/drawing/2008/diagram" relId="rId15" minVer="http://schemas.openxmlformats.org/drawingml/2006/diagram"/>
    </a:ext>
  </dgm:extLst>
</dgm:dataModel>
</file>

<file path=xl/diagrams/data4.xml><?xml version="1.0" encoding="utf-8"?>
<dgm:dataModel xmlns:dgm="http://schemas.openxmlformats.org/drawingml/2006/diagram" xmlns:a="http://schemas.openxmlformats.org/drawingml/2006/main">
  <dgm:ptLst>
    <dgm:pt modelId="{9CEDFC8F-5BDA-4E87-8AB8-0A136EDE123B}" type="doc">
      <dgm:prSet loTypeId="urn:microsoft.com/office/officeart/2005/8/layout/chevron1" loCatId="process" qsTypeId="urn:microsoft.com/office/officeart/2005/8/quickstyle/simple1" qsCatId="simple" csTypeId="urn:microsoft.com/office/officeart/2005/8/colors/accent2_2" csCatId="accent2" phldr="1"/>
      <dgm:spPr/>
    </dgm:pt>
    <dgm:pt modelId="{45E66B1B-2DE8-44F8-9C3E-22B1A078B3C5}">
      <dgm:prSet phldrT="[Texte]"/>
      <dgm:spPr>
        <a:solidFill>
          <a:srgbClr val="FFFF00"/>
        </a:solidFill>
      </dgm:spPr>
      <dgm:t>
        <a:bodyPr/>
        <a:lstStyle/>
        <a:p>
          <a:r>
            <a:rPr lang="fr-FR">
              <a:solidFill>
                <a:sysClr val="windowText" lastClr="000000"/>
              </a:solidFill>
            </a:rPr>
            <a:t>Réunion Lancement PHASE EXE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1"/>
          </dgm14:cNvPr>
        </a:ext>
      </dgm:extLst>
    </dgm:pt>
    <dgm:pt modelId="{23CCBC70-9389-4E66-AA8D-D7FC9791B92F}" type="parTrans" cxnId="{852845FA-5B4F-497E-B3AA-8193582CFAFA}">
      <dgm:prSet/>
      <dgm:spPr/>
      <dgm:t>
        <a:bodyPr/>
        <a:lstStyle/>
        <a:p>
          <a:endParaRPr lang="fr-FR"/>
        </a:p>
      </dgm:t>
    </dgm:pt>
    <dgm:pt modelId="{45F2ECD3-84C0-4F4B-B63F-A16F5F5F2D9C}" type="sibTrans" cxnId="{852845FA-5B4F-497E-B3AA-8193582CFAFA}">
      <dgm:prSet/>
      <dgm:spPr/>
      <dgm:t>
        <a:bodyPr/>
        <a:lstStyle/>
        <a:p>
          <a:endParaRPr lang="fr-FR"/>
        </a:p>
      </dgm:t>
    </dgm:pt>
    <dgm:pt modelId="{87559B43-DC38-40F2-817B-F836014D2EEC}">
      <dgm:prSet phldrT="[Texte]"/>
      <dgm:spPr>
        <a:solidFill>
          <a:srgbClr val="FFFF00"/>
        </a:solidFill>
      </dgm:spPr>
      <dgm:t>
        <a:bodyPr/>
        <a:lstStyle/>
        <a:p>
          <a:r>
            <a:rPr lang="fr-FR">
              <a:solidFill>
                <a:sysClr val="windowText" lastClr="000000"/>
              </a:solidFill>
            </a:rPr>
            <a:t>Réunion hebdomadaire de suivi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2"/>
          </dgm14:cNvPr>
        </a:ext>
      </dgm:extLst>
    </dgm:pt>
    <dgm:pt modelId="{EF753C82-D818-4D0C-A424-C4D8D87159F8}" type="parTrans" cxnId="{93F1C3FF-DFFD-473B-B5D8-994302E881EB}">
      <dgm:prSet/>
      <dgm:spPr/>
      <dgm:t>
        <a:bodyPr/>
        <a:lstStyle/>
        <a:p>
          <a:endParaRPr lang="fr-FR"/>
        </a:p>
      </dgm:t>
    </dgm:pt>
    <dgm:pt modelId="{7929D603-57B6-4737-8750-E362FE97BD8B}" type="sibTrans" cxnId="{93F1C3FF-DFFD-473B-B5D8-994302E881EB}">
      <dgm:prSet/>
      <dgm:spPr/>
      <dgm:t>
        <a:bodyPr/>
        <a:lstStyle/>
        <a:p>
          <a:endParaRPr lang="fr-FR"/>
        </a:p>
      </dgm:t>
    </dgm:pt>
    <dgm:pt modelId="{2E9A38DD-F618-45F1-B9B7-637159B90E60}">
      <dgm:prSet phldrT="[Texte]"/>
      <dgm:spPr>
        <a:solidFill>
          <a:srgbClr val="FFFF00"/>
        </a:solidFill>
      </dgm:spPr>
      <dgm:t>
        <a:bodyPr/>
        <a:lstStyle/>
        <a:p>
          <a:r>
            <a:rPr lang="fr-FR">
              <a:solidFill>
                <a:sysClr val="windowText" lastClr="000000"/>
              </a:solidFill>
            </a:rPr>
            <a:t>VI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3"/>
          </dgm14:cNvPr>
        </a:ext>
      </dgm:extLst>
    </dgm:pt>
    <dgm:pt modelId="{5E0C8C2E-60BB-4244-AE0A-1F24567A33C7}" type="parTrans" cxnId="{F53FDB28-884A-4120-9E19-16BAB76411FD}">
      <dgm:prSet/>
      <dgm:spPr/>
      <dgm:t>
        <a:bodyPr/>
        <a:lstStyle/>
        <a:p>
          <a:endParaRPr lang="fr-FR"/>
        </a:p>
      </dgm:t>
    </dgm:pt>
    <dgm:pt modelId="{2825BE4E-14DB-4253-A52D-3EEDFA158738}" type="sibTrans" cxnId="{F53FDB28-884A-4120-9E19-16BAB76411FD}">
      <dgm:prSet/>
      <dgm:spPr/>
      <dgm:t>
        <a:bodyPr/>
        <a:lstStyle/>
        <a:p>
          <a:endParaRPr lang="fr-FR"/>
        </a:p>
      </dgm:t>
    </dgm:pt>
    <dgm:pt modelId="{62DE9494-03BA-4684-818A-97B432C046D1}">
      <dgm:prSet phldrT="[Texte]"/>
      <dgm:spPr>
        <a:solidFill>
          <a:srgbClr val="FFFF00"/>
        </a:solidFill>
      </dgm:spPr>
      <dgm:t>
        <a:bodyPr/>
        <a:lstStyle/>
        <a:p>
          <a:r>
            <a:rPr lang="fr-FR">
              <a:solidFill>
                <a:sysClr val="windowText" lastClr="000000"/>
              </a:solidFill>
            </a:rPr>
            <a:t>OPR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4"/>
          </dgm14:cNvPr>
        </a:ext>
      </dgm:extLst>
    </dgm:pt>
    <dgm:pt modelId="{374089F5-659F-4413-8A02-A29D4ED3F82E}" type="parTrans" cxnId="{A4EEF083-6B0A-41ED-A4FB-0D48E339C8A4}">
      <dgm:prSet/>
      <dgm:spPr/>
      <dgm:t>
        <a:bodyPr/>
        <a:lstStyle/>
        <a:p>
          <a:endParaRPr lang="fr-FR"/>
        </a:p>
      </dgm:t>
    </dgm:pt>
    <dgm:pt modelId="{765726CE-435D-4FBB-B91A-8A1CA2A747F9}" type="sibTrans" cxnId="{A4EEF083-6B0A-41ED-A4FB-0D48E339C8A4}">
      <dgm:prSet/>
      <dgm:spPr/>
      <dgm:t>
        <a:bodyPr/>
        <a:lstStyle/>
        <a:p>
          <a:endParaRPr lang="fr-FR"/>
        </a:p>
      </dgm:t>
    </dgm:pt>
    <dgm:pt modelId="{73B183D2-6794-4401-8C8A-821B2F34E83C}">
      <dgm:prSet phldrT="[Texte]"/>
      <dgm:spPr>
        <a:solidFill>
          <a:srgbClr val="00B050"/>
        </a:solidFill>
        <a:ln>
          <a:solidFill>
            <a:schemeClr val="bg1"/>
          </a:solidFill>
        </a:ln>
      </dgm:spPr>
      <dgm:t>
        <a:bodyPr/>
        <a:lstStyle/>
        <a:p>
          <a:r>
            <a:rPr lang="fr-FR">
              <a:solidFill>
                <a:schemeClr val="bg1"/>
              </a:solidFill>
            </a:rPr>
            <a:t>LEVEES DES RESERVES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5"/>
          </dgm14:cNvPr>
        </a:ext>
      </dgm:extLst>
    </dgm:pt>
    <dgm:pt modelId="{A9E476AA-143C-4367-B810-43CA9E287253}" type="parTrans" cxnId="{C711278C-3FAA-4416-8FA7-28F412CD6A5E}">
      <dgm:prSet/>
      <dgm:spPr/>
      <dgm:t>
        <a:bodyPr/>
        <a:lstStyle/>
        <a:p>
          <a:endParaRPr lang="fr-FR"/>
        </a:p>
      </dgm:t>
    </dgm:pt>
    <dgm:pt modelId="{7457EAFD-0B9F-43FB-8465-2C8E65234934}" type="sibTrans" cxnId="{C711278C-3FAA-4416-8FA7-28F412CD6A5E}">
      <dgm:prSet/>
      <dgm:spPr/>
      <dgm:t>
        <a:bodyPr/>
        <a:lstStyle/>
        <a:p>
          <a:endParaRPr lang="fr-FR"/>
        </a:p>
      </dgm:t>
    </dgm:pt>
    <dgm:pt modelId="{03404758-3651-4710-A6B4-A6D8937A51F2}">
      <dgm:prSet phldrT="[Texte]"/>
      <dgm:spPr>
        <a:solidFill>
          <a:srgbClr val="00B050"/>
        </a:solidFill>
        <a:ln>
          <a:solidFill>
            <a:schemeClr val="bg1"/>
          </a:solidFill>
        </a:ln>
      </dgm:spPr>
      <dgm:t>
        <a:bodyPr/>
        <a:lstStyle/>
        <a:p>
          <a:r>
            <a:rPr lang="fr-FR">
              <a:solidFill>
                <a:schemeClr val="bg1"/>
              </a:solidFill>
            </a:rPr>
            <a:t>LIVRAISON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6"/>
          </dgm14:cNvPr>
        </a:ext>
      </dgm:extLst>
    </dgm:pt>
    <dgm:pt modelId="{8B4E75CF-682B-4A56-BB0F-CCA29A3298C3}" type="parTrans" cxnId="{F094D326-A375-4C63-A4F3-2A735749DDC4}">
      <dgm:prSet/>
      <dgm:spPr/>
      <dgm:t>
        <a:bodyPr/>
        <a:lstStyle/>
        <a:p>
          <a:endParaRPr lang="fr-FR"/>
        </a:p>
      </dgm:t>
    </dgm:pt>
    <dgm:pt modelId="{F9EC1BD7-3F80-4E44-AB35-F2B7EE1A384C}" type="sibTrans" cxnId="{F094D326-A375-4C63-A4F3-2A735749DDC4}">
      <dgm:prSet/>
      <dgm:spPr/>
      <dgm:t>
        <a:bodyPr/>
        <a:lstStyle/>
        <a:p>
          <a:endParaRPr lang="fr-FR"/>
        </a:p>
      </dgm:t>
    </dgm:pt>
    <dgm:pt modelId="{3CF22A0A-0CB9-46DD-B1E2-F09BC89F1B4B}">
      <dgm:prSet phldrT="[Texte]"/>
      <dgm:spPr>
        <a:solidFill>
          <a:srgbClr val="00B050"/>
        </a:solidFill>
        <a:ln>
          <a:solidFill>
            <a:schemeClr val="bg1"/>
          </a:solidFill>
        </a:ln>
      </dgm:spPr>
      <dgm:t>
        <a:bodyPr/>
        <a:lstStyle/>
        <a:p>
          <a:r>
            <a:rPr lang="fr-FR">
              <a:solidFill>
                <a:schemeClr val="bg1"/>
              </a:solidFill>
            </a:rPr>
            <a:t>RENDU RAPPORT POUR ETABLIR LE DGD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7"/>
          </dgm14:cNvPr>
        </a:ext>
      </dgm:extLst>
    </dgm:pt>
    <dgm:pt modelId="{FAEB2944-453B-443A-94E8-AA6366A8252D}" type="parTrans" cxnId="{D316A9CD-123C-4F05-A1CF-DEE992533681}">
      <dgm:prSet/>
      <dgm:spPr/>
      <dgm:t>
        <a:bodyPr/>
        <a:lstStyle/>
        <a:p>
          <a:endParaRPr lang="fr-FR"/>
        </a:p>
      </dgm:t>
    </dgm:pt>
    <dgm:pt modelId="{E06C6C2D-AD7F-4588-B53B-AC273450809D}" type="sibTrans" cxnId="{D316A9CD-123C-4F05-A1CF-DEE992533681}">
      <dgm:prSet/>
      <dgm:spPr/>
      <dgm:t>
        <a:bodyPr/>
        <a:lstStyle/>
        <a:p>
          <a:endParaRPr lang="fr-FR"/>
        </a:p>
      </dgm:t>
    </dgm:pt>
    <dgm:pt modelId="{F8DABC5A-0AC5-49CE-A603-836F39B94CB8}">
      <dgm:prSet phldrT="[Texte]"/>
      <dgm:spPr>
        <a:solidFill>
          <a:srgbClr val="FF0000"/>
        </a:solidFill>
        <a:ln>
          <a:solidFill>
            <a:schemeClr val="bg1"/>
          </a:solidFill>
        </a:ln>
      </dgm:spPr>
      <dgm:t>
        <a:bodyPr/>
        <a:lstStyle/>
        <a:p>
          <a:r>
            <a:rPr lang="fr-FR">
              <a:solidFill>
                <a:schemeClr val="bg1"/>
              </a:solidFill>
            </a:rPr>
            <a:t>GPA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8"/>
          </dgm14:cNvPr>
        </a:ext>
      </dgm:extLst>
    </dgm:pt>
    <dgm:pt modelId="{90EB0A5A-6B35-40C7-AB74-39E127B7A835}" type="parTrans" cxnId="{89B486A6-1F23-47E9-AD45-430D671F2F4E}">
      <dgm:prSet/>
      <dgm:spPr/>
      <dgm:t>
        <a:bodyPr/>
        <a:lstStyle/>
        <a:p>
          <a:endParaRPr lang="fr-FR"/>
        </a:p>
      </dgm:t>
    </dgm:pt>
    <dgm:pt modelId="{E0EC4454-9212-476F-8EB1-73CC55CCDBEB}" type="sibTrans" cxnId="{89B486A6-1F23-47E9-AD45-430D671F2F4E}">
      <dgm:prSet/>
      <dgm:spPr/>
      <dgm:t>
        <a:bodyPr/>
        <a:lstStyle/>
        <a:p>
          <a:endParaRPr lang="fr-FR"/>
        </a:p>
      </dgm:t>
    </dgm:pt>
    <dgm:pt modelId="{CA8F5DB0-0027-4FBF-8C1D-49135CCA6607}">
      <dgm:prSet phldrT="[Texte]"/>
      <dgm:spPr>
        <a:solidFill>
          <a:srgbClr val="FFFF00"/>
        </a:solidFill>
      </dgm:spPr>
      <dgm:t>
        <a:bodyPr/>
        <a:lstStyle/>
        <a:p>
          <a:r>
            <a:rPr lang="fr-FR">
              <a:solidFill>
                <a:sysClr val="windowText" lastClr="000000"/>
              </a:solidFill>
            </a:rPr>
            <a:t>Validation des situations de travaux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9"/>
          </dgm14:cNvPr>
        </a:ext>
      </dgm:extLst>
    </dgm:pt>
    <dgm:pt modelId="{409724FF-8F4D-4DA1-A267-38A579C90303}" type="parTrans" cxnId="{95FFFFD1-9663-4634-9CCC-49E2FFFE8CC9}">
      <dgm:prSet/>
      <dgm:spPr/>
      <dgm:t>
        <a:bodyPr/>
        <a:lstStyle/>
        <a:p>
          <a:endParaRPr lang="fr-FR"/>
        </a:p>
      </dgm:t>
    </dgm:pt>
    <dgm:pt modelId="{8D188C57-B24F-4142-8E78-229DE2E1A626}" type="sibTrans" cxnId="{95FFFFD1-9663-4634-9CCC-49E2FFFE8CC9}">
      <dgm:prSet/>
      <dgm:spPr/>
      <dgm:t>
        <a:bodyPr/>
        <a:lstStyle/>
        <a:p>
          <a:endParaRPr lang="fr-FR"/>
        </a:p>
      </dgm:t>
    </dgm:pt>
    <dgm:pt modelId="{9F9F882A-EAAB-4F5C-A34E-A82A93F466CE}" type="pres">
      <dgm:prSet presAssocID="{9CEDFC8F-5BDA-4E87-8AB8-0A136EDE123B}" presName="Name0" presStyleCnt="0">
        <dgm:presLayoutVars>
          <dgm:dir/>
          <dgm:animLvl val="lvl"/>
          <dgm:resizeHandles val="exact"/>
        </dgm:presLayoutVars>
      </dgm:prSet>
      <dgm:spPr/>
    </dgm:pt>
    <dgm:pt modelId="{E68BAF3B-E412-48F1-9F7A-241AEC632887}" type="pres">
      <dgm:prSet presAssocID="{45E66B1B-2DE8-44F8-9C3E-22B1A078B3C5}" presName="parTxOnly" presStyleLbl="node1" presStyleIdx="0" presStyleCnt="9">
        <dgm:presLayoutVars>
          <dgm:chMax val="0"/>
          <dgm:chPref val="0"/>
          <dgm:bulletEnabled val="1"/>
        </dgm:presLayoutVars>
      </dgm:prSet>
      <dgm:spPr/>
    </dgm:pt>
    <dgm:pt modelId="{E9A0EF3F-480E-4E80-AF2E-0DC541CDD2BD}" type="pres">
      <dgm:prSet presAssocID="{45F2ECD3-84C0-4F4B-B63F-A16F5F5F2D9C}" presName="parTxOnlySpace" presStyleCnt="0"/>
      <dgm:spPr/>
    </dgm:pt>
    <dgm:pt modelId="{21E944E1-6FDA-4442-B15D-28B19E3E6E60}" type="pres">
      <dgm:prSet presAssocID="{87559B43-DC38-40F2-817B-F836014D2EEC}" presName="parTxOnly" presStyleLbl="node1" presStyleIdx="1" presStyleCnt="9">
        <dgm:presLayoutVars>
          <dgm:chMax val="0"/>
          <dgm:chPref val="0"/>
          <dgm:bulletEnabled val="1"/>
        </dgm:presLayoutVars>
      </dgm:prSet>
      <dgm:spPr/>
    </dgm:pt>
    <dgm:pt modelId="{5E2EA754-9C83-4265-BDA5-7832282DCCBA}" type="pres">
      <dgm:prSet presAssocID="{7929D603-57B6-4737-8750-E362FE97BD8B}" presName="parTxOnlySpace" presStyleCnt="0"/>
      <dgm:spPr/>
    </dgm:pt>
    <dgm:pt modelId="{DB583EB4-9538-4E1D-918F-CAB503758EFF}" type="pres">
      <dgm:prSet presAssocID="{CA8F5DB0-0027-4FBF-8C1D-49135CCA6607}" presName="parTxOnly" presStyleLbl="node1" presStyleIdx="2" presStyleCnt="9">
        <dgm:presLayoutVars>
          <dgm:chMax val="0"/>
          <dgm:chPref val="0"/>
          <dgm:bulletEnabled val="1"/>
        </dgm:presLayoutVars>
      </dgm:prSet>
      <dgm:spPr/>
    </dgm:pt>
    <dgm:pt modelId="{E3943C50-5649-4147-B337-1AE754E3DFD4}" type="pres">
      <dgm:prSet presAssocID="{8D188C57-B24F-4142-8E78-229DE2E1A626}" presName="parTxOnlySpace" presStyleCnt="0"/>
      <dgm:spPr/>
    </dgm:pt>
    <dgm:pt modelId="{E55458BD-C579-4EF0-8515-A2FD7E08D018}" type="pres">
      <dgm:prSet presAssocID="{2E9A38DD-F618-45F1-B9B7-637159B90E60}" presName="parTxOnly" presStyleLbl="node1" presStyleIdx="3" presStyleCnt="9" custLinFactNeighborX="-21872" custLinFactNeighborY="1823">
        <dgm:presLayoutVars>
          <dgm:chMax val="0"/>
          <dgm:chPref val="0"/>
          <dgm:bulletEnabled val="1"/>
        </dgm:presLayoutVars>
      </dgm:prSet>
      <dgm:spPr/>
    </dgm:pt>
    <dgm:pt modelId="{BA906ABE-C4B5-4EA6-A569-DB1E2D3D54BA}" type="pres">
      <dgm:prSet presAssocID="{2825BE4E-14DB-4253-A52D-3EEDFA158738}" presName="parTxOnlySpace" presStyleCnt="0"/>
      <dgm:spPr/>
    </dgm:pt>
    <dgm:pt modelId="{A9983E8E-47A8-4CA7-BD1B-6A0AC2AB52B9}" type="pres">
      <dgm:prSet presAssocID="{62DE9494-03BA-4684-818A-97B432C046D1}" presName="parTxOnly" presStyleLbl="node1" presStyleIdx="4" presStyleCnt="9">
        <dgm:presLayoutVars>
          <dgm:chMax val="0"/>
          <dgm:chPref val="0"/>
          <dgm:bulletEnabled val="1"/>
        </dgm:presLayoutVars>
      </dgm:prSet>
      <dgm:spPr/>
    </dgm:pt>
    <dgm:pt modelId="{39B53EC8-625E-45AF-B973-9CFCF26320CC}" type="pres">
      <dgm:prSet presAssocID="{765726CE-435D-4FBB-B91A-8A1CA2A747F9}" presName="parTxOnlySpace" presStyleCnt="0"/>
      <dgm:spPr/>
    </dgm:pt>
    <dgm:pt modelId="{A97AAE7C-201A-47FD-A717-68ADE42FA134}" type="pres">
      <dgm:prSet presAssocID="{73B183D2-6794-4401-8C8A-821B2F34E83C}" presName="parTxOnly" presStyleLbl="node1" presStyleIdx="5" presStyleCnt="9">
        <dgm:presLayoutVars>
          <dgm:chMax val="0"/>
          <dgm:chPref val="0"/>
          <dgm:bulletEnabled val="1"/>
        </dgm:presLayoutVars>
      </dgm:prSet>
      <dgm:spPr/>
    </dgm:pt>
    <dgm:pt modelId="{FE2896F8-1EF9-463F-B1D5-20E6FCEBA16A}" type="pres">
      <dgm:prSet presAssocID="{7457EAFD-0B9F-43FB-8465-2C8E65234934}" presName="parTxOnlySpace" presStyleCnt="0"/>
      <dgm:spPr/>
    </dgm:pt>
    <dgm:pt modelId="{191640A0-084F-41A4-8FAF-DD0F86DE9636}" type="pres">
      <dgm:prSet presAssocID="{03404758-3651-4710-A6B4-A6D8937A51F2}" presName="parTxOnly" presStyleLbl="node1" presStyleIdx="6" presStyleCnt="9">
        <dgm:presLayoutVars>
          <dgm:chMax val="0"/>
          <dgm:chPref val="0"/>
          <dgm:bulletEnabled val="1"/>
        </dgm:presLayoutVars>
      </dgm:prSet>
      <dgm:spPr/>
    </dgm:pt>
    <dgm:pt modelId="{68C0908C-29AB-4B26-A4AE-CDA9E6857606}" type="pres">
      <dgm:prSet presAssocID="{F9EC1BD7-3F80-4E44-AB35-F2B7EE1A384C}" presName="parTxOnlySpace" presStyleCnt="0"/>
      <dgm:spPr/>
    </dgm:pt>
    <dgm:pt modelId="{16587D69-649C-4C19-9EFD-A815540B82AE}" type="pres">
      <dgm:prSet presAssocID="{3CF22A0A-0CB9-46DD-B1E2-F09BC89F1B4B}" presName="parTxOnly" presStyleLbl="node1" presStyleIdx="7" presStyleCnt="9">
        <dgm:presLayoutVars>
          <dgm:chMax val="0"/>
          <dgm:chPref val="0"/>
          <dgm:bulletEnabled val="1"/>
        </dgm:presLayoutVars>
      </dgm:prSet>
      <dgm:spPr/>
    </dgm:pt>
    <dgm:pt modelId="{2733A679-01D0-41F6-B9F9-F84EF295597B}" type="pres">
      <dgm:prSet presAssocID="{E06C6C2D-AD7F-4588-B53B-AC273450809D}" presName="parTxOnlySpace" presStyleCnt="0"/>
      <dgm:spPr/>
    </dgm:pt>
    <dgm:pt modelId="{BE5572CE-3A92-48F1-90BA-18FD1DAD657D}" type="pres">
      <dgm:prSet presAssocID="{F8DABC5A-0AC5-49CE-A603-836F39B94CB8}" presName="parTxOnly" presStyleLbl="node1" presStyleIdx="8" presStyleCnt="9" custLinFactX="4591" custLinFactNeighborX="100000" custLinFactNeighborY="-2702">
        <dgm:presLayoutVars>
          <dgm:chMax val="0"/>
          <dgm:chPref val="0"/>
          <dgm:bulletEnabled val="1"/>
        </dgm:presLayoutVars>
      </dgm:prSet>
      <dgm:spPr/>
    </dgm:pt>
  </dgm:ptLst>
  <dgm:cxnLst>
    <dgm:cxn modelId="{EFFC8500-79F1-4976-ADA4-3771891E3FF7}" type="presOf" srcId="{45E66B1B-2DE8-44F8-9C3E-22B1A078B3C5}" destId="{E68BAF3B-E412-48F1-9F7A-241AEC632887}" srcOrd="0" destOrd="0" presId="urn:microsoft.com/office/officeart/2005/8/layout/chevron1"/>
    <dgm:cxn modelId="{16B69F21-AD97-46C4-9D28-FEF520FCEEC9}" type="presOf" srcId="{73B183D2-6794-4401-8C8A-821B2F34E83C}" destId="{A97AAE7C-201A-47FD-A717-68ADE42FA134}" srcOrd="0" destOrd="0" presId="urn:microsoft.com/office/officeart/2005/8/layout/chevron1"/>
    <dgm:cxn modelId="{F094D326-A375-4C63-A4F3-2A735749DDC4}" srcId="{9CEDFC8F-5BDA-4E87-8AB8-0A136EDE123B}" destId="{03404758-3651-4710-A6B4-A6D8937A51F2}" srcOrd="6" destOrd="0" parTransId="{8B4E75CF-682B-4A56-BB0F-CCA29A3298C3}" sibTransId="{F9EC1BD7-3F80-4E44-AB35-F2B7EE1A384C}"/>
    <dgm:cxn modelId="{F53FDB28-884A-4120-9E19-16BAB76411FD}" srcId="{9CEDFC8F-5BDA-4E87-8AB8-0A136EDE123B}" destId="{2E9A38DD-F618-45F1-B9B7-637159B90E60}" srcOrd="3" destOrd="0" parTransId="{5E0C8C2E-60BB-4244-AE0A-1F24567A33C7}" sibTransId="{2825BE4E-14DB-4253-A52D-3EEDFA158738}"/>
    <dgm:cxn modelId="{A2DFC062-F357-482B-9765-1A1F0163A822}" type="presOf" srcId="{87559B43-DC38-40F2-817B-F836014D2EEC}" destId="{21E944E1-6FDA-4442-B15D-28B19E3E6E60}" srcOrd="0" destOrd="0" presId="urn:microsoft.com/office/officeart/2005/8/layout/chevron1"/>
    <dgm:cxn modelId="{F456554B-5F1D-4EAB-B7A3-62B164B813B6}" type="presOf" srcId="{3CF22A0A-0CB9-46DD-B1E2-F09BC89F1B4B}" destId="{16587D69-649C-4C19-9EFD-A815540B82AE}" srcOrd="0" destOrd="0" presId="urn:microsoft.com/office/officeart/2005/8/layout/chevron1"/>
    <dgm:cxn modelId="{A606FA6B-1309-4659-892E-4D5C548D9707}" type="presOf" srcId="{F8DABC5A-0AC5-49CE-A603-836F39B94CB8}" destId="{BE5572CE-3A92-48F1-90BA-18FD1DAD657D}" srcOrd="0" destOrd="0" presId="urn:microsoft.com/office/officeart/2005/8/layout/chevron1"/>
    <dgm:cxn modelId="{4C75C77B-B0D1-4D6C-A4A1-F12BE727D36E}" type="presOf" srcId="{9CEDFC8F-5BDA-4E87-8AB8-0A136EDE123B}" destId="{9F9F882A-EAAB-4F5C-A34E-A82A93F466CE}" srcOrd="0" destOrd="0" presId="urn:microsoft.com/office/officeart/2005/8/layout/chevron1"/>
    <dgm:cxn modelId="{A4EEF083-6B0A-41ED-A4FB-0D48E339C8A4}" srcId="{9CEDFC8F-5BDA-4E87-8AB8-0A136EDE123B}" destId="{62DE9494-03BA-4684-818A-97B432C046D1}" srcOrd="4" destOrd="0" parTransId="{374089F5-659F-4413-8A02-A29D4ED3F82E}" sibTransId="{765726CE-435D-4FBB-B91A-8A1CA2A747F9}"/>
    <dgm:cxn modelId="{C711278C-3FAA-4416-8FA7-28F412CD6A5E}" srcId="{9CEDFC8F-5BDA-4E87-8AB8-0A136EDE123B}" destId="{73B183D2-6794-4401-8C8A-821B2F34E83C}" srcOrd="5" destOrd="0" parTransId="{A9E476AA-143C-4367-B810-43CA9E287253}" sibTransId="{7457EAFD-0B9F-43FB-8465-2C8E65234934}"/>
    <dgm:cxn modelId="{89B486A6-1F23-47E9-AD45-430D671F2F4E}" srcId="{9CEDFC8F-5BDA-4E87-8AB8-0A136EDE123B}" destId="{F8DABC5A-0AC5-49CE-A603-836F39B94CB8}" srcOrd="8" destOrd="0" parTransId="{90EB0A5A-6B35-40C7-AB74-39E127B7A835}" sibTransId="{E0EC4454-9212-476F-8EB1-73CC55CCDBEB}"/>
    <dgm:cxn modelId="{995A45BF-0BA4-44EE-A2D7-0E83773694D4}" type="presOf" srcId="{CA8F5DB0-0027-4FBF-8C1D-49135CCA6607}" destId="{DB583EB4-9538-4E1D-918F-CAB503758EFF}" srcOrd="0" destOrd="0" presId="urn:microsoft.com/office/officeart/2005/8/layout/chevron1"/>
    <dgm:cxn modelId="{B4707EC9-E916-4361-A6FB-E3D25B54370F}" type="presOf" srcId="{62DE9494-03BA-4684-818A-97B432C046D1}" destId="{A9983E8E-47A8-4CA7-BD1B-6A0AC2AB52B9}" srcOrd="0" destOrd="0" presId="urn:microsoft.com/office/officeart/2005/8/layout/chevron1"/>
    <dgm:cxn modelId="{D316A9CD-123C-4F05-A1CF-DEE992533681}" srcId="{9CEDFC8F-5BDA-4E87-8AB8-0A136EDE123B}" destId="{3CF22A0A-0CB9-46DD-B1E2-F09BC89F1B4B}" srcOrd="7" destOrd="0" parTransId="{FAEB2944-453B-443A-94E8-AA6366A8252D}" sibTransId="{E06C6C2D-AD7F-4588-B53B-AC273450809D}"/>
    <dgm:cxn modelId="{95FFFFD1-9663-4634-9CCC-49E2FFFE8CC9}" srcId="{9CEDFC8F-5BDA-4E87-8AB8-0A136EDE123B}" destId="{CA8F5DB0-0027-4FBF-8C1D-49135CCA6607}" srcOrd="2" destOrd="0" parTransId="{409724FF-8F4D-4DA1-A267-38A579C90303}" sibTransId="{8D188C57-B24F-4142-8E78-229DE2E1A626}"/>
    <dgm:cxn modelId="{8E4356E3-9913-43AD-AB3F-32996339ED00}" type="presOf" srcId="{2E9A38DD-F618-45F1-B9B7-637159B90E60}" destId="{E55458BD-C579-4EF0-8515-A2FD7E08D018}" srcOrd="0" destOrd="0" presId="urn:microsoft.com/office/officeart/2005/8/layout/chevron1"/>
    <dgm:cxn modelId="{C0A3AFEC-FDCC-4E1D-B971-D261B629AE95}" type="presOf" srcId="{03404758-3651-4710-A6B4-A6D8937A51F2}" destId="{191640A0-084F-41A4-8FAF-DD0F86DE9636}" srcOrd="0" destOrd="0" presId="urn:microsoft.com/office/officeart/2005/8/layout/chevron1"/>
    <dgm:cxn modelId="{852845FA-5B4F-497E-B3AA-8193582CFAFA}" srcId="{9CEDFC8F-5BDA-4E87-8AB8-0A136EDE123B}" destId="{45E66B1B-2DE8-44F8-9C3E-22B1A078B3C5}" srcOrd="0" destOrd="0" parTransId="{23CCBC70-9389-4E66-AA8D-D7FC9791B92F}" sibTransId="{45F2ECD3-84C0-4F4B-B63F-A16F5F5F2D9C}"/>
    <dgm:cxn modelId="{93F1C3FF-DFFD-473B-B5D8-994302E881EB}" srcId="{9CEDFC8F-5BDA-4E87-8AB8-0A136EDE123B}" destId="{87559B43-DC38-40F2-817B-F836014D2EEC}" srcOrd="1" destOrd="0" parTransId="{EF753C82-D818-4D0C-A424-C4D8D87159F8}" sibTransId="{7929D603-57B6-4737-8750-E362FE97BD8B}"/>
    <dgm:cxn modelId="{F8ADE4CF-596B-4A92-8D02-93466AEDA85D}" type="presParOf" srcId="{9F9F882A-EAAB-4F5C-A34E-A82A93F466CE}" destId="{E68BAF3B-E412-48F1-9F7A-241AEC632887}" srcOrd="0" destOrd="0" presId="urn:microsoft.com/office/officeart/2005/8/layout/chevron1"/>
    <dgm:cxn modelId="{3C612535-9133-4649-8322-B78F58394884}" type="presParOf" srcId="{9F9F882A-EAAB-4F5C-A34E-A82A93F466CE}" destId="{E9A0EF3F-480E-4E80-AF2E-0DC541CDD2BD}" srcOrd="1" destOrd="0" presId="urn:microsoft.com/office/officeart/2005/8/layout/chevron1"/>
    <dgm:cxn modelId="{713CC153-CF67-48A2-B4EF-CD83907B274A}" type="presParOf" srcId="{9F9F882A-EAAB-4F5C-A34E-A82A93F466CE}" destId="{21E944E1-6FDA-4442-B15D-28B19E3E6E60}" srcOrd="2" destOrd="0" presId="urn:microsoft.com/office/officeart/2005/8/layout/chevron1"/>
    <dgm:cxn modelId="{EB5CFAAB-7092-4729-A13E-B6AA0A3C7143}" type="presParOf" srcId="{9F9F882A-EAAB-4F5C-A34E-A82A93F466CE}" destId="{5E2EA754-9C83-4265-BDA5-7832282DCCBA}" srcOrd="3" destOrd="0" presId="urn:microsoft.com/office/officeart/2005/8/layout/chevron1"/>
    <dgm:cxn modelId="{21E2C8BF-1229-4447-ABD8-E95B0B80F0A7}" type="presParOf" srcId="{9F9F882A-EAAB-4F5C-A34E-A82A93F466CE}" destId="{DB583EB4-9538-4E1D-918F-CAB503758EFF}" srcOrd="4" destOrd="0" presId="urn:microsoft.com/office/officeart/2005/8/layout/chevron1"/>
    <dgm:cxn modelId="{6FDF2701-833D-44DB-BD54-F7D88FAF4972}" type="presParOf" srcId="{9F9F882A-EAAB-4F5C-A34E-A82A93F466CE}" destId="{E3943C50-5649-4147-B337-1AE754E3DFD4}" srcOrd="5" destOrd="0" presId="urn:microsoft.com/office/officeart/2005/8/layout/chevron1"/>
    <dgm:cxn modelId="{D4C508DA-B65E-46E7-983C-23F429EB1BDD}" type="presParOf" srcId="{9F9F882A-EAAB-4F5C-A34E-A82A93F466CE}" destId="{E55458BD-C579-4EF0-8515-A2FD7E08D018}" srcOrd="6" destOrd="0" presId="urn:microsoft.com/office/officeart/2005/8/layout/chevron1"/>
    <dgm:cxn modelId="{8B9F49E3-0592-479C-9CA9-9593FCE117C6}" type="presParOf" srcId="{9F9F882A-EAAB-4F5C-A34E-A82A93F466CE}" destId="{BA906ABE-C4B5-4EA6-A569-DB1E2D3D54BA}" srcOrd="7" destOrd="0" presId="urn:microsoft.com/office/officeart/2005/8/layout/chevron1"/>
    <dgm:cxn modelId="{D79C98E8-FB82-469C-B9B0-2F2EC379D62F}" type="presParOf" srcId="{9F9F882A-EAAB-4F5C-A34E-A82A93F466CE}" destId="{A9983E8E-47A8-4CA7-BD1B-6A0AC2AB52B9}" srcOrd="8" destOrd="0" presId="urn:microsoft.com/office/officeart/2005/8/layout/chevron1"/>
    <dgm:cxn modelId="{A3BFA0CA-74FB-431A-9A78-B07AA8C441ED}" type="presParOf" srcId="{9F9F882A-EAAB-4F5C-A34E-A82A93F466CE}" destId="{39B53EC8-625E-45AF-B973-9CFCF26320CC}" srcOrd="9" destOrd="0" presId="urn:microsoft.com/office/officeart/2005/8/layout/chevron1"/>
    <dgm:cxn modelId="{79ACB6B4-B4DE-42DF-8D67-96F078AEE3B7}" type="presParOf" srcId="{9F9F882A-EAAB-4F5C-A34E-A82A93F466CE}" destId="{A97AAE7C-201A-47FD-A717-68ADE42FA134}" srcOrd="10" destOrd="0" presId="urn:microsoft.com/office/officeart/2005/8/layout/chevron1"/>
    <dgm:cxn modelId="{C8B50A84-EB18-4BA7-977E-CE15C547459A}" type="presParOf" srcId="{9F9F882A-EAAB-4F5C-A34E-A82A93F466CE}" destId="{FE2896F8-1EF9-463F-B1D5-20E6FCEBA16A}" srcOrd="11" destOrd="0" presId="urn:microsoft.com/office/officeart/2005/8/layout/chevron1"/>
    <dgm:cxn modelId="{529001B7-67E2-478C-834B-79D16A99ACC8}" type="presParOf" srcId="{9F9F882A-EAAB-4F5C-A34E-A82A93F466CE}" destId="{191640A0-084F-41A4-8FAF-DD0F86DE9636}" srcOrd="12" destOrd="0" presId="urn:microsoft.com/office/officeart/2005/8/layout/chevron1"/>
    <dgm:cxn modelId="{D09DFAE0-4283-4126-AB86-7E33C2096492}" type="presParOf" srcId="{9F9F882A-EAAB-4F5C-A34E-A82A93F466CE}" destId="{68C0908C-29AB-4B26-A4AE-CDA9E6857606}" srcOrd="13" destOrd="0" presId="urn:microsoft.com/office/officeart/2005/8/layout/chevron1"/>
    <dgm:cxn modelId="{5D870B68-94C0-49D9-B60C-2239DEFB00CF}" type="presParOf" srcId="{9F9F882A-EAAB-4F5C-A34E-A82A93F466CE}" destId="{16587D69-649C-4C19-9EFD-A815540B82AE}" srcOrd="14" destOrd="0" presId="urn:microsoft.com/office/officeart/2005/8/layout/chevron1"/>
    <dgm:cxn modelId="{41B11A46-577F-44B7-8085-41B78D9B46F4}" type="presParOf" srcId="{9F9F882A-EAAB-4F5C-A34E-A82A93F466CE}" destId="{2733A679-01D0-41F6-B9F9-F84EF295597B}" srcOrd="15" destOrd="0" presId="urn:microsoft.com/office/officeart/2005/8/layout/chevron1"/>
    <dgm:cxn modelId="{855A37B1-5C0D-4D96-88E6-BF817174DBD4}" type="presParOf" srcId="{9F9F882A-EAAB-4F5C-A34E-A82A93F466CE}" destId="{BE5572CE-3A92-48F1-90BA-18FD1DAD657D}" srcOrd="16" destOrd="0" presId="urn:microsoft.com/office/officeart/2005/8/layout/chevron1"/>
  </dgm:cxnLst>
  <dgm:bg/>
  <dgm:whole/>
  <dgm:extLst>
    <a:ext uri="http://schemas.microsoft.com/office/drawing/2008/diagram">
      <dsp:dataModelExt xmlns:dsp="http://schemas.microsoft.com/office/drawing/2008/diagram" relId="rId20" minVer="http://schemas.openxmlformats.org/drawingml/2006/diagram"/>
    </a:ext>
    <a:ext uri="{C62137D5-CB1D-491B-B009-E17868A290BF}">
      <dgm14:recolorImg xmlns:dgm14="http://schemas.microsoft.com/office/drawing/2010/diagram" val="1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6B90D00C-0619-47A6-A0D5-A7FC824D6846}">
      <dsp:nvSpPr>
        <dsp:cNvPr id="0" name=""/>
        <dsp:cNvSpPr/>
      </dsp:nvSpPr>
      <dsp:spPr>
        <a:xfrm>
          <a:off x="548" y="1713251"/>
          <a:ext cx="1415610" cy="566244"/>
        </a:xfrm>
        <a:prstGeom prst="chevron">
          <a:avLst/>
        </a:prstGeom>
        <a:solidFill>
          <a:schemeClr val="accent6">
            <a:lumMod val="60000"/>
            <a:lumOff val="4000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8006" tIns="16002" rIns="16002" bIns="16002" numCol="1" spcCol="1270" anchor="ctr" anchorCtr="0">
          <a:noAutofit/>
        </a:bodyPr>
        <a:lstStyle/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fr-FR" sz="1200" kern="1200"/>
            <a:t>Etude de mission</a:t>
          </a:r>
        </a:p>
      </dsp:txBody>
      <dsp:txXfrm>
        <a:off x="283670" y="1713251"/>
        <a:ext cx="849366" cy="566244"/>
      </dsp:txXfrm>
    </dsp:sp>
    <dsp:sp modelId="{C8ED12FB-7D17-4ED6-8501-F8314D83599E}">
      <dsp:nvSpPr>
        <dsp:cNvPr id="0" name=""/>
        <dsp:cNvSpPr/>
      </dsp:nvSpPr>
      <dsp:spPr>
        <a:xfrm>
          <a:off x="1274598" y="1713251"/>
          <a:ext cx="1415610" cy="566244"/>
        </a:xfrm>
        <a:prstGeom prst="chevron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8006" tIns="16002" rIns="16002" bIns="16002" numCol="1" spcCol="1270" anchor="ctr" anchorCtr="0">
          <a:noAutofit/>
        </a:bodyPr>
        <a:lstStyle/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fr-FR" sz="1200" kern="1200"/>
            <a:t>Planning travaux</a:t>
          </a:r>
        </a:p>
      </dsp:txBody>
      <dsp:txXfrm>
        <a:off x="1557720" y="1713251"/>
        <a:ext cx="849366" cy="566244"/>
      </dsp:txXfrm>
    </dsp:sp>
    <dsp:sp modelId="{585CF772-321D-40DF-BEF5-4CA6319B9929}">
      <dsp:nvSpPr>
        <dsp:cNvPr id="0" name=""/>
        <dsp:cNvSpPr/>
      </dsp:nvSpPr>
      <dsp:spPr>
        <a:xfrm>
          <a:off x="2548647" y="1713251"/>
          <a:ext cx="1415610" cy="566244"/>
        </a:xfrm>
        <a:prstGeom prst="chevron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8006" tIns="16002" rIns="16002" bIns="16002" numCol="1" spcCol="1270" anchor="ctr" anchorCtr="0">
          <a:noAutofit/>
        </a:bodyPr>
        <a:lstStyle/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fr-FR" sz="1200" kern="1200"/>
            <a:t>PIC</a:t>
          </a:r>
        </a:p>
      </dsp:txBody>
      <dsp:txXfrm>
        <a:off x="2831769" y="1713251"/>
        <a:ext cx="849366" cy="566244"/>
      </dsp:txXfrm>
    </dsp:sp>
    <dsp:sp modelId="{3E2AB451-6542-4A28-B4BA-0D6A74EACECC}">
      <dsp:nvSpPr>
        <dsp:cNvPr id="0" name=""/>
        <dsp:cNvSpPr/>
      </dsp:nvSpPr>
      <dsp:spPr>
        <a:xfrm>
          <a:off x="3822696" y="1713251"/>
          <a:ext cx="1415610" cy="566244"/>
        </a:xfrm>
        <a:prstGeom prst="chevron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8006" tIns="16002" rIns="16002" bIns="16002" numCol="1" spcCol="1270" anchor="ctr" anchorCtr="0">
          <a:noAutofit/>
        </a:bodyPr>
        <a:lstStyle/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fr-FR" sz="1200" kern="1200"/>
            <a:t>Planning préparation</a:t>
          </a:r>
        </a:p>
      </dsp:txBody>
      <dsp:txXfrm>
        <a:off x="4105818" y="1713251"/>
        <a:ext cx="849366" cy="566244"/>
      </dsp:txXfrm>
    </dsp:sp>
    <dsp:sp modelId="{E62B9940-98FC-4256-AF83-F5742D506E74}">
      <dsp:nvSpPr>
        <dsp:cNvPr id="0" name=""/>
        <dsp:cNvSpPr/>
      </dsp:nvSpPr>
      <dsp:spPr>
        <a:xfrm>
          <a:off x="5096745" y="1713251"/>
          <a:ext cx="1415610" cy="566244"/>
        </a:xfrm>
        <a:prstGeom prst="chevron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8006" tIns="16002" rIns="16002" bIns="16002" numCol="1" spcCol="1270" anchor="ctr" anchorCtr="0">
          <a:noAutofit/>
        </a:bodyPr>
        <a:lstStyle/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fr-FR" sz="1200" kern="1200"/>
            <a:t>Règlement de chantier</a:t>
          </a:r>
        </a:p>
      </dsp:txBody>
      <dsp:txXfrm>
        <a:off x="5379867" y="1713251"/>
        <a:ext cx="849366" cy="566244"/>
      </dsp:txXfrm>
    </dsp:sp>
    <dsp:sp modelId="{9006F61A-AFEF-4EB7-9700-6830803B8BCE}">
      <dsp:nvSpPr>
        <dsp:cNvPr id="0" name=""/>
        <dsp:cNvSpPr/>
      </dsp:nvSpPr>
      <dsp:spPr>
        <a:xfrm>
          <a:off x="6370795" y="1713251"/>
          <a:ext cx="1415610" cy="566244"/>
        </a:xfrm>
        <a:prstGeom prst="chevron">
          <a:avLst/>
        </a:prstGeom>
        <a:solidFill>
          <a:srgbClr val="FFC000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8006" tIns="16002" rIns="16002" bIns="16002" numCol="1" spcCol="1270" anchor="ctr" anchorCtr="0">
          <a:noAutofit/>
        </a:bodyPr>
        <a:lstStyle/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fr-FR" sz="1200" kern="1200"/>
            <a:t>Analyse des offres</a:t>
          </a:r>
        </a:p>
      </dsp:txBody>
      <dsp:txXfrm>
        <a:off x="6653917" y="1713251"/>
        <a:ext cx="849366" cy="566244"/>
      </dsp:txXfrm>
    </dsp:sp>
    <dsp:sp modelId="{E1238F38-49C9-4139-97B9-9BFA69A34406}">
      <dsp:nvSpPr>
        <dsp:cNvPr id="0" name=""/>
        <dsp:cNvSpPr/>
      </dsp:nvSpPr>
      <dsp:spPr>
        <a:xfrm>
          <a:off x="7644844" y="1713251"/>
          <a:ext cx="1415610" cy="566244"/>
        </a:xfrm>
        <a:prstGeom prst="chevron">
          <a:avLst/>
        </a:prstGeom>
        <a:solidFill>
          <a:srgbClr val="FFC000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8006" tIns="16002" rIns="16002" bIns="16002" numCol="1" spcCol="1270" anchor="ctr" anchorCtr="0">
          <a:noAutofit/>
        </a:bodyPr>
        <a:lstStyle/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fr-FR" sz="1200" kern="1200"/>
            <a:t>Négociation</a:t>
          </a:r>
        </a:p>
      </dsp:txBody>
      <dsp:txXfrm>
        <a:off x="7927966" y="1713251"/>
        <a:ext cx="849366" cy="566244"/>
      </dsp:txXfrm>
    </dsp:sp>
    <dsp:sp modelId="{E51A7C7D-3C05-404D-9C37-589C0423A1A6}">
      <dsp:nvSpPr>
        <dsp:cNvPr id="0" name=""/>
        <dsp:cNvSpPr/>
      </dsp:nvSpPr>
      <dsp:spPr>
        <a:xfrm>
          <a:off x="8918893" y="1713251"/>
          <a:ext cx="1415610" cy="566244"/>
        </a:xfrm>
        <a:prstGeom prst="chevron">
          <a:avLst/>
        </a:prstGeom>
        <a:solidFill>
          <a:srgbClr val="FFC000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8006" tIns="16002" rIns="16002" bIns="16002" numCol="1" spcCol="1270" anchor="ctr" anchorCtr="0">
          <a:noAutofit/>
        </a:bodyPr>
        <a:lstStyle/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fr-FR" sz="1200" kern="1200"/>
            <a:t>Attribution</a:t>
          </a:r>
        </a:p>
      </dsp:txBody>
      <dsp:txXfrm>
        <a:off x="9202015" y="1713251"/>
        <a:ext cx="849366" cy="566244"/>
      </dsp:txXfrm>
    </dsp:sp>
    <dsp:sp modelId="{737D9541-F203-4484-9CDB-1A0654BD9F90}">
      <dsp:nvSpPr>
        <dsp:cNvPr id="0" name=""/>
        <dsp:cNvSpPr/>
      </dsp:nvSpPr>
      <dsp:spPr>
        <a:xfrm>
          <a:off x="10192943" y="1713251"/>
          <a:ext cx="1415610" cy="566244"/>
        </a:xfrm>
        <a:prstGeom prst="chevron">
          <a:avLst/>
        </a:prstGeom>
        <a:solidFill>
          <a:srgbClr val="FFC000"/>
        </a:solidFill>
        <a:ln w="12700" cap="flat" cmpd="sng" algn="ctr">
          <a:solidFill>
            <a:sysClr val="window" lastClr="FFFFFF">
              <a:hueOff val="0"/>
              <a:satOff val="0"/>
              <a:lumOff val="0"/>
              <a:alphaOff val="0"/>
            </a:sys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64008" tIns="21336" rIns="21336" bIns="21336" numCol="1" spcCol="1270" anchor="ctr" anchorCtr="0">
          <a:noAutofit/>
        </a:bodyPr>
        <a:lstStyle/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fr-FR" sz="1200" kern="1200"/>
            <a:t>Planning </a:t>
          </a:r>
          <a:r>
            <a:rPr lang="fr-FR" sz="1200" kern="1200">
              <a:solidFill>
                <a:sysClr val="window" lastClr="FFFFFF"/>
              </a:solidFill>
              <a:latin typeface="Calibri" panose="020F0502020204030204"/>
              <a:ea typeface="+mn-ea"/>
              <a:cs typeface="+mn-cs"/>
            </a:rPr>
            <a:t>préparation</a:t>
          </a:r>
        </a:p>
      </dsp:txBody>
      <dsp:txXfrm>
        <a:off x="10476065" y="1713251"/>
        <a:ext cx="849366" cy="566244"/>
      </dsp:txXfrm>
    </dsp:sp>
    <dsp:sp modelId="{496BD7A0-E1C5-409E-B80D-BAB5489ADD38}">
      <dsp:nvSpPr>
        <dsp:cNvPr id="0" name=""/>
        <dsp:cNvSpPr/>
      </dsp:nvSpPr>
      <dsp:spPr>
        <a:xfrm>
          <a:off x="11466992" y="1713251"/>
          <a:ext cx="1415610" cy="566244"/>
        </a:xfrm>
        <a:prstGeom prst="chevron">
          <a:avLst/>
        </a:prstGeom>
        <a:solidFill>
          <a:schemeClr val="accent2">
            <a:lumMod val="60000"/>
            <a:lumOff val="4000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8006" tIns="16002" rIns="16002" bIns="16002" numCol="1" spcCol="1270" anchor="ctr" anchorCtr="0">
          <a:noAutofit/>
        </a:bodyPr>
        <a:lstStyle/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fr-FR" sz="1200" kern="1200"/>
            <a:t>Planning travaux</a:t>
          </a:r>
        </a:p>
      </dsp:txBody>
      <dsp:txXfrm>
        <a:off x="11750114" y="1713251"/>
        <a:ext cx="849366" cy="566244"/>
      </dsp:txXfrm>
    </dsp:sp>
    <dsp:sp modelId="{C550E253-B5F3-45C7-BE17-4FC3C4729F58}">
      <dsp:nvSpPr>
        <dsp:cNvPr id="0" name=""/>
        <dsp:cNvSpPr/>
      </dsp:nvSpPr>
      <dsp:spPr>
        <a:xfrm>
          <a:off x="12741041" y="1713251"/>
          <a:ext cx="1415610" cy="566244"/>
        </a:xfrm>
        <a:prstGeom prst="chevron">
          <a:avLst/>
        </a:prstGeom>
        <a:solidFill>
          <a:schemeClr val="accent2">
            <a:lumMod val="60000"/>
            <a:lumOff val="4000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8006" tIns="16002" rIns="16002" bIns="16002" numCol="1" spcCol="1270" anchor="ctr" anchorCtr="0">
          <a:noAutofit/>
        </a:bodyPr>
        <a:lstStyle/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fr-FR" sz="1200" kern="1200"/>
            <a:t>PIC</a:t>
          </a:r>
        </a:p>
      </dsp:txBody>
      <dsp:txXfrm>
        <a:off x="13024163" y="1713251"/>
        <a:ext cx="849366" cy="566244"/>
      </dsp:txXfrm>
    </dsp:sp>
    <dsp:sp modelId="{FCFF1548-D4C4-4179-AF80-667A98248667}">
      <dsp:nvSpPr>
        <dsp:cNvPr id="0" name=""/>
        <dsp:cNvSpPr/>
      </dsp:nvSpPr>
      <dsp:spPr>
        <a:xfrm>
          <a:off x="14015091" y="1713251"/>
          <a:ext cx="1415610" cy="566244"/>
        </a:xfrm>
        <a:prstGeom prst="chevron">
          <a:avLst/>
        </a:prstGeom>
        <a:solidFill>
          <a:schemeClr val="accent2">
            <a:lumMod val="60000"/>
            <a:lumOff val="4000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8006" tIns="16002" rIns="16002" bIns="16002" numCol="1" spcCol="1270" anchor="ctr" anchorCtr="0">
          <a:noAutofit/>
        </a:bodyPr>
        <a:lstStyle/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fr-FR" sz="1200" kern="1200"/>
            <a:t>Réunion  0</a:t>
          </a:r>
        </a:p>
      </dsp:txBody>
      <dsp:txXfrm>
        <a:off x="14298213" y="1713251"/>
        <a:ext cx="849366" cy="566244"/>
      </dsp:txXfrm>
    </dsp:sp>
    <dsp:sp modelId="{E844D39A-25FC-4490-9177-44C682D3CF72}">
      <dsp:nvSpPr>
        <dsp:cNvPr id="0" name=""/>
        <dsp:cNvSpPr/>
      </dsp:nvSpPr>
      <dsp:spPr>
        <a:xfrm>
          <a:off x="15289140" y="1713251"/>
          <a:ext cx="1415610" cy="566244"/>
        </a:xfrm>
        <a:prstGeom prst="chevron">
          <a:avLst/>
        </a:prstGeom>
        <a:solidFill>
          <a:schemeClr val="accent2">
            <a:lumMod val="60000"/>
            <a:lumOff val="4000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8006" tIns="16002" rIns="16002" bIns="16002" numCol="1" spcCol="1270" anchor="ctr" anchorCtr="0">
          <a:noAutofit/>
        </a:bodyPr>
        <a:lstStyle/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fr-FR" sz="1200" kern="1200"/>
            <a:t>Réunion de chantier </a:t>
          </a:r>
        </a:p>
      </dsp:txBody>
      <dsp:txXfrm>
        <a:off x="15572262" y="1713251"/>
        <a:ext cx="849366" cy="566244"/>
      </dsp:txXfrm>
    </dsp:sp>
    <dsp:sp modelId="{A93E11F8-5D33-45B6-AD1C-8CD783DA4BC6}">
      <dsp:nvSpPr>
        <dsp:cNvPr id="0" name=""/>
        <dsp:cNvSpPr/>
      </dsp:nvSpPr>
      <dsp:spPr>
        <a:xfrm>
          <a:off x="16563189" y="1713251"/>
          <a:ext cx="1415610" cy="566244"/>
        </a:xfrm>
        <a:prstGeom prst="chevron">
          <a:avLst/>
        </a:prstGeom>
        <a:solidFill>
          <a:schemeClr val="accent2">
            <a:lumMod val="60000"/>
            <a:lumOff val="4000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8006" tIns="16002" rIns="16002" bIns="16002" numCol="1" spcCol="1270" anchor="ctr" anchorCtr="0">
          <a:noAutofit/>
        </a:bodyPr>
        <a:lstStyle/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fr-FR" sz="1200" kern="1200"/>
            <a:t>Planning financier</a:t>
          </a:r>
        </a:p>
      </dsp:txBody>
      <dsp:txXfrm>
        <a:off x="16846311" y="1713251"/>
        <a:ext cx="849366" cy="566244"/>
      </dsp:txXfrm>
    </dsp:sp>
  </dsp:spTree>
</dsp:drawing>
</file>

<file path=xl/diagrams/drawing2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</dsp:spTree>
</dsp:drawing>
</file>

<file path=xl/diagrams/drawing3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</dsp:spTree>
</dsp:drawing>
</file>

<file path=xl/diagrams/drawing4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E68BAF3B-E412-48F1-9F7A-241AEC632887}">
      <dsp:nvSpPr>
        <dsp:cNvPr id="0" name=""/>
        <dsp:cNvSpPr/>
      </dsp:nvSpPr>
      <dsp:spPr>
        <a:xfrm>
          <a:off x="178" y="1457516"/>
          <a:ext cx="1783706" cy="713482"/>
        </a:xfrm>
        <a:prstGeom prst="chevron">
          <a:avLst/>
        </a:prstGeom>
        <a:solidFill>
          <a:srgbClr val="FFFF00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8006" tIns="16002" rIns="16002" bIns="16002" numCol="1" spcCol="1270" anchor="ctr" anchorCtr="0">
          <a:noAutofit/>
        </a:bodyPr>
        <a:lstStyle/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fr-FR" sz="1200" kern="1200">
              <a:solidFill>
                <a:sysClr val="windowText" lastClr="000000"/>
              </a:solidFill>
            </a:rPr>
            <a:t>Réunion Lancement PHASE EXE</a:t>
          </a:r>
        </a:p>
      </dsp:txBody>
      <dsp:txXfrm>
        <a:off x="356919" y="1457516"/>
        <a:ext cx="1070224" cy="713482"/>
      </dsp:txXfrm>
    </dsp:sp>
    <dsp:sp modelId="{21E944E1-6FDA-4442-B15D-28B19E3E6E60}">
      <dsp:nvSpPr>
        <dsp:cNvPr id="0" name=""/>
        <dsp:cNvSpPr/>
      </dsp:nvSpPr>
      <dsp:spPr>
        <a:xfrm>
          <a:off x="1605514" y="1457516"/>
          <a:ext cx="1783706" cy="713482"/>
        </a:xfrm>
        <a:prstGeom prst="chevron">
          <a:avLst/>
        </a:prstGeom>
        <a:solidFill>
          <a:srgbClr val="FFFF00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8006" tIns="16002" rIns="16002" bIns="16002" numCol="1" spcCol="1270" anchor="ctr" anchorCtr="0">
          <a:noAutofit/>
        </a:bodyPr>
        <a:lstStyle/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fr-FR" sz="1200" kern="1200">
              <a:solidFill>
                <a:sysClr val="windowText" lastClr="000000"/>
              </a:solidFill>
            </a:rPr>
            <a:t>Réunion hebdomadaire de suivi</a:t>
          </a:r>
        </a:p>
      </dsp:txBody>
      <dsp:txXfrm>
        <a:off x="1962255" y="1457516"/>
        <a:ext cx="1070224" cy="713482"/>
      </dsp:txXfrm>
    </dsp:sp>
    <dsp:sp modelId="{DB583EB4-9538-4E1D-918F-CAB503758EFF}">
      <dsp:nvSpPr>
        <dsp:cNvPr id="0" name=""/>
        <dsp:cNvSpPr/>
      </dsp:nvSpPr>
      <dsp:spPr>
        <a:xfrm>
          <a:off x="3210849" y="1457516"/>
          <a:ext cx="1783706" cy="713482"/>
        </a:xfrm>
        <a:prstGeom prst="chevron">
          <a:avLst/>
        </a:prstGeom>
        <a:solidFill>
          <a:srgbClr val="FFFF00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8006" tIns="16002" rIns="16002" bIns="16002" numCol="1" spcCol="1270" anchor="ctr" anchorCtr="0">
          <a:noAutofit/>
        </a:bodyPr>
        <a:lstStyle/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fr-FR" sz="1200" kern="1200">
              <a:solidFill>
                <a:sysClr val="windowText" lastClr="000000"/>
              </a:solidFill>
            </a:rPr>
            <a:t>Validation des situations de travaux</a:t>
          </a:r>
        </a:p>
      </dsp:txBody>
      <dsp:txXfrm>
        <a:off x="3567590" y="1457516"/>
        <a:ext cx="1070224" cy="713482"/>
      </dsp:txXfrm>
    </dsp:sp>
    <dsp:sp modelId="{E55458BD-C579-4EF0-8515-A2FD7E08D018}">
      <dsp:nvSpPr>
        <dsp:cNvPr id="0" name=""/>
        <dsp:cNvSpPr/>
      </dsp:nvSpPr>
      <dsp:spPr>
        <a:xfrm>
          <a:off x="4777171" y="1470523"/>
          <a:ext cx="1783706" cy="713482"/>
        </a:xfrm>
        <a:prstGeom prst="chevron">
          <a:avLst/>
        </a:prstGeom>
        <a:solidFill>
          <a:srgbClr val="FFFF00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8006" tIns="16002" rIns="16002" bIns="16002" numCol="1" spcCol="1270" anchor="ctr" anchorCtr="0">
          <a:noAutofit/>
        </a:bodyPr>
        <a:lstStyle/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fr-FR" sz="1200" kern="1200">
              <a:solidFill>
                <a:sysClr val="windowText" lastClr="000000"/>
              </a:solidFill>
            </a:rPr>
            <a:t>VI</a:t>
          </a:r>
        </a:p>
      </dsp:txBody>
      <dsp:txXfrm>
        <a:off x="5133912" y="1470523"/>
        <a:ext cx="1070224" cy="713482"/>
      </dsp:txXfrm>
    </dsp:sp>
    <dsp:sp modelId="{A9983E8E-47A8-4CA7-BD1B-6A0AC2AB52B9}">
      <dsp:nvSpPr>
        <dsp:cNvPr id="0" name=""/>
        <dsp:cNvSpPr/>
      </dsp:nvSpPr>
      <dsp:spPr>
        <a:xfrm>
          <a:off x="6421520" y="1457516"/>
          <a:ext cx="1783706" cy="713482"/>
        </a:xfrm>
        <a:prstGeom prst="chevron">
          <a:avLst/>
        </a:prstGeom>
        <a:solidFill>
          <a:srgbClr val="FFFF00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8006" tIns="16002" rIns="16002" bIns="16002" numCol="1" spcCol="1270" anchor="ctr" anchorCtr="0">
          <a:noAutofit/>
        </a:bodyPr>
        <a:lstStyle/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fr-FR" sz="1200" kern="1200">
              <a:solidFill>
                <a:sysClr val="windowText" lastClr="000000"/>
              </a:solidFill>
            </a:rPr>
            <a:t>OPR</a:t>
          </a:r>
        </a:p>
      </dsp:txBody>
      <dsp:txXfrm>
        <a:off x="6778261" y="1457516"/>
        <a:ext cx="1070224" cy="713482"/>
      </dsp:txXfrm>
    </dsp:sp>
    <dsp:sp modelId="{A97AAE7C-201A-47FD-A717-68ADE42FA134}">
      <dsp:nvSpPr>
        <dsp:cNvPr id="0" name=""/>
        <dsp:cNvSpPr/>
      </dsp:nvSpPr>
      <dsp:spPr>
        <a:xfrm>
          <a:off x="8026855" y="1457516"/>
          <a:ext cx="1783706" cy="713482"/>
        </a:xfrm>
        <a:prstGeom prst="chevron">
          <a:avLst/>
        </a:prstGeom>
        <a:solidFill>
          <a:srgbClr val="00B050"/>
        </a:solidFill>
        <a:ln w="12700" cap="flat" cmpd="sng" algn="ctr">
          <a:solidFill>
            <a:schemeClr val="bg1"/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8006" tIns="16002" rIns="16002" bIns="16002" numCol="1" spcCol="1270" anchor="ctr" anchorCtr="0">
          <a:noAutofit/>
        </a:bodyPr>
        <a:lstStyle/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fr-FR" sz="1200" kern="1200">
              <a:solidFill>
                <a:schemeClr val="bg1"/>
              </a:solidFill>
            </a:rPr>
            <a:t>LEVEES DES RESERVES</a:t>
          </a:r>
        </a:p>
      </dsp:txBody>
      <dsp:txXfrm>
        <a:off x="8383596" y="1457516"/>
        <a:ext cx="1070224" cy="713482"/>
      </dsp:txXfrm>
    </dsp:sp>
    <dsp:sp modelId="{191640A0-084F-41A4-8FAF-DD0F86DE9636}">
      <dsp:nvSpPr>
        <dsp:cNvPr id="0" name=""/>
        <dsp:cNvSpPr/>
      </dsp:nvSpPr>
      <dsp:spPr>
        <a:xfrm>
          <a:off x="9632191" y="1457516"/>
          <a:ext cx="1783706" cy="713482"/>
        </a:xfrm>
        <a:prstGeom prst="chevron">
          <a:avLst/>
        </a:prstGeom>
        <a:solidFill>
          <a:srgbClr val="00B050"/>
        </a:solidFill>
        <a:ln w="12700" cap="flat" cmpd="sng" algn="ctr">
          <a:solidFill>
            <a:schemeClr val="bg1"/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8006" tIns="16002" rIns="16002" bIns="16002" numCol="1" spcCol="1270" anchor="ctr" anchorCtr="0">
          <a:noAutofit/>
        </a:bodyPr>
        <a:lstStyle/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fr-FR" sz="1200" kern="1200">
              <a:solidFill>
                <a:schemeClr val="bg1"/>
              </a:solidFill>
            </a:rPr>
            <a:t>LIVRAISON</a:t>
          </a:r>
        </a:p>
      </dsp:txBody>
      <dsp:txXfrm>
        <a:off x="9988932" y="1457516"/>
        <a:ext cx="1070224" cy="713482"/>
      </dsp:txXfrm>
    </dsp:sp>
    <dsp:sp modelId="{16587D69-649C-4C19-9EFD-A815540B82AE}">
      <dsp:nvSpPr>
        <dsp:cNvPr id="0" name=""/>
        <dsp:cNvSpPr/>
      </dsp:nvSpPr>
      <dsp:spPr>
        <a:xfrm>
          <a:off x="11237526" y="1457516"/>
          <a:ext cx="1783706" cy="713482"/>
        </a:xfrm>
        <a:prstGeom prst="chevron">
          <a:avLst/>
        </a:prstGeom>
        <a:solidFill>
          <a:srgbClr val="00B050"/>
        </a:solidFill>
        <a:ln w="12700" cap="flat" cmpd="sng" algn="ctr">
          <a:solidFill>
            <a:schemeClr val="bg1"/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8006" tIns="16002" rIns="16002" bIns="16002" numCol="1" spcCol="1270" anchor="ctr" anchorCtr="0">
          <a:noAutofit/>
        </a:bodyPr>
        <a:lstStyle/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fr-FR" sz="1200" kern="1200">
              <a:solidFill>
                <a:schemeClr val="bg1"/>
              </a:solidFill>
            </a:rPr>
            <a:t>RENDU RAPPORT POUR ETABLIR LE DGD</a:t>
          </a:r>
        </a:p>
      </dsp:txBody>
      <dsp:txXfrm>
        <a:off x="11594267" y="1457516"/>
        <a:ext cx="1070224" cy="713482"/>
      </dsp:txXfrm>
    </dsp:sp>
    <dsp:sp modelId="{BE5572CE-3A92-48F1-90BA-18FD1DAD657D}">
      <dsp:nvSpPr>
        <dsp:cNvPr id="0" name=""/>
        <dsp:cNvSpPr/>
      </dsp:nvSpPr>
      <dsp:spPr>
        <a:xfrm>
          <a:off x="12843040" y="1438237"/>
          <a:ext cx="1783706" cy="713482"/>
        </a:xfrm>
        <a:prstGeom prst="chevron">
          <a:avLst/>
        </a:prstGeom>
        <a:solidFill>
          <a:srgbClr val="FF0000"/>
        </a:solidFill>
        <a:ln w="12700" cap="flat" cmpd="sng" algn="ctr">
          <a:solidFill>
            <a:schemeClr val="bg1"/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8006" tIns="16002" rIns="16002" bIns="16002" numCol="1" spcCol="1270" anchor="ctr" anchorCtr="0">
          <a:noAutofit/>
        </a:bodyPr>
        <a:lstStyle/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fr-FR" sz="1200" kern="1200">
              <a:solidFill>
                <a:schemeClr val="bg1"/>
              </a:solidFill>
            </a:rPr>
            <a:t>GPA</a:t>
          </a:r>
        </a:p>
      </dsp:txBody>
      <dsp:txXfrm>
        <a:off x="13199781" y="1438237"/>
        <a:ext cx="1070224" cy="713482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chevron1">
  <dgm:title val=""/>
  <dgm:desc val=""/>
  <dgm:catLst>
    <dgm:cat type="process" pri="9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dir/>
      <dgm:animLvl val="lvl"/>
      <dgm:resizeHandles val="exact"/>
    </dgm:varLst>
    <dgm:choose name="Name1">
      <dgm:if name="Name2" func="var" arg="dir" op="equ" val="norm">
        <dgm:alg type="lin"/>
      </dgm:if>
      <dgm:else name="Name3">
        <dgm:alg type="lin">
          <dgm:param type="linDir" val="fromR"/>
        </dgm:alg>
      </dgm:else>
    </dgm:choose>
    <dgm:shape xmlns:r="http://schemas.openxmlformats.org/officeDocument/2006/relationships" r:blip="">
      <dgm:adjLst/>
    </dgm:shape>
    <dgm:presOf/>
    <dgm:choose name="Name4">
      <dgm:if name="Name5" axis="des" func="maxDepth" op="gte" val="2">
        <dgm:constrLst>
          <dgm:constr type="h" for="ch" forName="composite" refType="h"/>
          <dgm:constr type="w" for="ch" forName="composite" refType="w"/>
          <dgm:constr type="w" for="des" forName="parTx"/>
          <dgm:constr type="h" for="des" forName="parTx" op="equ"/>
          <dgm:constr type="w" for="des" forName="desTx"/>
          <dgm:constr type="h" for="des" forName="desTx" op="equ"/>
          <dgm:constr type="primFontSz" for="des" forName="parTx" val="65"/>
          <dgm:constr type="secFontSz" for="des" forName="desTx" refType="primFontSz" refFor="des" refForName="parTx" op="equ"/>
          <dgm:constr type="h" for="des" forName="parTx" refType="primFontSz" refFor="des" refForName="parTx" fact="1.5"/>
          <dgm:constr type="h" for="des" forName="desTx" refType="primFontSz" refFor="des" refForName="parTx" fact="0.5"/>
          <dgm:constr type="w" for="ch" forName="space" op="equ" val="-6"/>
        </dgm:constrLst>
        <dgm:ruleLst>
          <dgm:rule type="w" for="ch" forName="composite" val="0" fact="NaN" max="NaN"/>
          <dgm:rule type="primFontSz" for="des" forName="parTx" val="5" fact="NaN" max="NaN"/>
        </dgm:ruleLst>
        <dgm:forEach name="Name6" axis="ch" ptType="node">
          <dgm:layoutNode name="composite">
            <dgm:alg type="composite"/>
            <dgm:shape xmlns:r="http://schemas.openxmlformats.org/officeDocument/2006/relationships" r:blip="">
              <dgm:adjLst/>
            </dgm:shape>
            <dgm:presOf/>
            <dgm:choose name="Name7">
              <dgm:if name="Name8" func="var" arg="dir" op="equ" val="norm">
                <dgm:constrLst>
                  <dgm:constr type="l" for="ch" forName="parTx"/>
                  <dgm:constr type="w" for="ch" forName="parTx" refType="w"/>
                  <dgm:constr type="t" for="ch" forName="parTx"/>
                  <dgm:constr type="l" for="ch" forName="desTx"/>
                  <dgm:constr type="w" for="ch" forName="desTx" refType="w" refFor="ch" refForName="parTx" fact="0.8"/>
                  <dgm:constr type="t" for="ch" forName="desTx" refType="h" refFor="ch" refForName="parTx" fact="1.125"/>
                </dgm:constrLst>
              </dgm:if>
              <dgm:else name="Name9">
                <dgm:constrLst>
                  <dgm:constr type="l" for="ch" forName="parTx"/>
                  <dgm:constr type="w" for="ch" forName="parTx" refType="w"/>
                  <dgm:constr type="t" for="ch" forName="parTx"/>
                  <dgm:constr type="l" for="ch" forName="desTx" refType="w" fact="0.2"/>
                  <dgm:constr type="w" for="ch" forName="desTx" refType="w" refFor="ch" refForName="parTx" fact="0.8"/>
                  <dgm:constr type="t" for="ch" forName="desTx" refType="h" refFor="ch" refForName="parTx" fact="1.125"/>
                </dgm:constrLst>
              </dgm:else>
            </dgm:choose>
            <dgm:ruleLst>
              <dgm:rule type="h" val="INF" fact="NaN" max="NaN"/>
            </dgm:ruleLst>
            <dgm:layoutNode name="parTx">
              <dgm:varLst>
                <dgm:chMax val="0"/>
                <dgm:chPref val="0"/>
                <dgm:bulletEnabled val="1"/>
              </dgm:varLst>
              <dgm:alg type="tx"/>
              <dgm:choose name="Name10">
                <dgm:if name="Name11" func="var" arg="dir" op="equ" val="norm">
                  <dgm:shape xmlns:r="http://schemas.openxmlformats.org/officeDocument/2006/relationships" type="chevron" r:blip="">
                    <dgm:adjLst/>
                  </dgm:shape>
                </dgm:if>
                <dgm:else name="Name12">
                  <dgm:shape xmlns:r="http://schemas.openxmlformats.org/officeDocument/2006/relationships" rot="180" type="chevron" r:blip="">
                    <dgm:adjLst/>
                  </dgm:shape>
                </dgm:else>
              </dgm:choose>
              <dgm:presOf axis="self" ptType="node"/>
              <dgm:choose name="Name13">
                <dgm:if name="Name14" func="var" arg="dir" op="equ" val="norm">
                  <dgm:constrLst>
                    <dgm:constr type="h" refType="w" op="lte" fact="0.4"/>
                    <dgm:constr type="h"/>
                    <dgm:constr type="tMarg" refType="primFontSz" fact="0.105"/>
                    <dgm:constr type="bMarg" refType="primFontSz" fact="0.105"/>
                    <dgm:constr type="lMarg" refType="primFontSz" fact="0.315"/>
                    <dgm:constr type="rMarg" refType="primFontSz" fact="0.105"/>
                  </dgm:constrLst>
                </dgm:if>
                <dgm:else name="Name15">
                  <dgm:constrLst>
                    <dgm:constr type="h" refType="w" op="lte" fact="0.4"/>
                    <dgm:constr type="h"/>
                    <dgm:constr type="tMarg" refType="primFontSz" fact="0.105"/>
                    <dgm:constr type="bMarg" refType="primFontSz" fact="0.105"/>
                    <dgm:constr type="lMarg" refType="primFontSz" fact="0.105"/>
                    <dgm:constr type="rMarg" refType="primFontSz" fact="0.315"/>
                  </dgm:constrLst>
                </dgm:else>
              </dgm:choose>
              <dgm:ruleLst>
                <dgm:rule type="h" val="INF" fact="NaN" max="NaN"/>
              </dgm:ruleLst>
            </dgm:layoutNode>
            <dgm:layoutNode name="desTx" styleLbl="revTx">
              <dgm:varLst>
                <dgm:bulletEnabled val="1"/>
              </dgm:varLst>
              <dgm:alg type="tx">
                <dgm:param type="stBulletLvl" val="1"/>
              </dgm:alg>
              <dgm:choose name="Name16">
                <dgm:if name="Name17" axis="ch" ptType="node" func="cnt" op="gte" val="1">
                  <dgm:shape xmlns:r="http://schemas.openxmlformats.org/officeDocument/2006/relationships" type="rect" r:blip="">
                    <dgm:adjLst/>
                  </dgm:shape>
                </dgm:if>
                <dgm:else name="Name18">
                  <dgm:shape xmlns:r="http://schemas.openxmlformats.org/officeDocument/2006/relationships" type="rect" r:blip="" hideGeom="1">
                    <dgm:adjLst/>
                  </dgm:shape>
                </dgm:else>
              </dgm:choose>
              <dgm:presOf axis="des" ptType="node"/>
              <dgm:constrLst>
                <dgm:constr type="secFontSz" val="65"/>
                <dgm:constr type="primFontSz" refType="secFontSz"/>
                <dgm:constr type="h"/>
                <dgm:constr type="tMarg"/>
                <dgm:constr type="bMarg"/>
                <dgm:constr type="rMarg"/>
                <dgm:constr type="lMarg"/>
              </dgm:constrLst>
              <dgm:ruleLst>
                <dgm:rule type="h" val="INF" fact="NaN" max="NaN"/>
              </dgm:ruleLst>
            </dgm:layoutNode>
          </dgm:layoutNode>
          <dgm:forEach name="Name19" axis="followSib" ptType="sibTrans" cnt="1">
            <dgm:layoutNode name="space">
              <dgm:alg type="sp"/>
              <dgm:shape xmlns:r="http://schemas.openxmlformats.org/officeDocument/2006/relationships" r:blip="">
                <dgm:adjLst/>
              </dgm:shape>
              <dgm:presOf/>
              <dgm:constrLst/>
              <dgm:ruleLst/>
            </dgm:layoutNode>
          </dgm:forEach>
        </dgm:forEach>
      </dgm:if>
      <dgm:else name="Name20">
        <dgm:constrLst>
          <dgm:constr type="w" for="ch" forName="parTxOnly" refType="w"/>
          <dgm:constr type="h" for="des" forName="parTxOnly" op="equ"/>
          <dgm:constr type="primFontSz" for="des" forName="parTxOnly" op="equ" val="65"/>
          <dgm:constr type="w" for="ch" forName="parTxOnlySpace" refType="w" refFor="ch" refForName="parTxOnly" fact="-0.1"/>
        </dgm:constrLst>
        <dgm:ruleLst/>
        <dgm:forEach name="Name21" axis="ch" ptType="node">
          <dgm:layoutNode name="parTxOnly">
            <dgm:varLst>
              <dgm:chMax val="0"/>
              <dgm:chPref val="0"/>
              <dgm:bulletEnabled val="1"/>
            </dgm:varLst>
            <dgm:alg type="tx"/>
            <dgm:choose name="Name22">
              <dgm:if name="Name23" func="var" arg="dir" op="equ" val="norm">
                <dgm:shape xmlns:r="http://schemas.openxmlformats.org/officeDocument/2006/relationships" type="chevron" r:blip="">
                  <dgm:adjLst/>
                </dgm:shape>
              </dgm:if>
              <dgm:else name="Name24">
                <dgm:shape xmlns:r="http://schemas.openxmlformats.org/officeDocument/2006/relationships" rot="180" type="chevron" r:blip="">
                  <dgm:adjLst/>
                </dgm:shape>
              </dgm:else>
            </dgm:choose>
            <dgm:presOf axis="self" ptType="node"/>
            <dgm:choose name="Name25">
              <dgm:if name="Name26" func="var" arg="dir" op="equ" val="norm">
                <dgm:constrLst>
                  <dgm:constr type="h" refType="w" op="equ" fact="0.4"/>
                  <dgm:constr type="tMarg" refType="primFontSz" fact="0.105"/>
                  <dgm:constr type="bMarg" refType="primFontSz" fact="0.105"/>
                  <dgm:constr type="lMarg" refType="primFontSz" fact="0.315"/>
                  <dgm:constr type="rMarg" refType="primFontSz" fact="0.105"/>
                </dgm:constrLst>
              </dgm:if>
              <dgm:else name="Name27">
                <dgm:constrLst>
                  <dgm:constr type="h" refType="w" op="equ" fact="0.4"/>
                  <dgm:constr type="tMarg" refType="primFontSz" fact="0.105"/>
                  <dgm:constr type="bMarg" refType="primFontSz" fact="0.105"/>
                  <dgm:constr type="lMarg" refType="primFontSz" fact="0.105"/>
                  <dgm:constr type="rMarg" refType="primFontSz" fact="0.315"/>
                </dgm:constrLst>
              </dgm:else>
            </dgm:choose>
            <dgm:ruleLst>
              <dgm:rule type="primFontSz" val="5" fact="NaN" max="NaN"/>
            </dgm:ruleLst>
          </dgm:layoutNode>
          <dgm:forEach name="Name28" axis="followSib" ptType="sibTrans" cnt="1">
            <dgm:layoutNode name="parTxOnlySpace">
              <dgm:alg type="sp"/>
              <dgm:shape xmlns:r="http://schemas.openxmlformats.org/officeDocument/2006/relationships" r:blip="">
                <dgm:adjLst/>
              </dgm:shape>
              <dgm:presOf/>
              <dgm:constrLst/>
              <dgm:ruleLst/>
            </dgm:layoutNode>
          </dgm:forEach>
        </dgm:forEach>
      </dgm:else>
    </dgm:choose>
  </dgm:layoutNode>
</dgm:layoutDef>
</file>

<file path=xl/diagrams/layout2.xml><?xml version="1.0" encoding="utf-8"?>
<dgm:layoutDef xmlns:dgm="http://schemas.openxmlformats.org/drawingml/2006/diagram" xmlns:a="http://schemas.openxmlformats.org/drawingml/2006/main" uniqueId="urn:microsoft.com/office/officeart/2005/8/layout/chevron1">
  <dgm:title val=""/>
  <dgm:desc val=""/>
  <dgm:catLst>
    <dgm:cat type="process" pri="9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dir/>
      <dgm:animLvl val="lvl"/>
      <dgm:resizeHandles val="exact"/>
    </dgm:varLst>
    <dgm:choose name="Name1">
      <dgm:if name="Name2" func="var" arg="dir" op="equ" val="norm">
        <dgm:alg type="lin"/>
      </dgm:if>
      <dgm:else name="Name3">
        <dgm:alg type="lin">
          <dgm:param type="linDir" val="fromR"/>
        </dgm:alg>
      </dgm:else>
    </dgm:choose>
    <dgm:shape xmlns:r="http://schemas.openxmlformats.org/officeDocument/2006/relationships" r:blip="">
      <dgm:adjLst/>
    </dgm:shape>
    <dgm:presOf/>
    <dgm:choose name="Name4">
      <dgm:if name="Name5" axis="des" func="maxDepth" op="gte" val="2">
        <dgm:constrLst>
          <dgm:constr type="h" for="ch" forName="composite" refType="h"/>
          <dgm:constr type="w" for="ch" forName="composite" refType="w"/>
          <dgm:constr type="w" for="des" forName="parTx"/>
          <dgm:constr type="h" for="des" forName="parTx" op="equ"/>
          <dgm:constr type="w" for="des" forName="desTx"/>
          <dgm:constr type="h" for="des" forName="desTx" op="equ"/>
          <dgm:constr type="primFontSz" for="des" forName="parTx" val="65"/>
          <dgm:constr type="secFontSz" for="des" forName="desTx" refType="primFontSz" refFor="des" refForName="parTx" op="equ"/>
          <dgm:constr type="h" for="des" forName="parTx" refType="primFontSz" refFor="des" refForName="parTx" fact="1.5"/>
          <dgm:constr type="h" for="des" forName="desTx" refType="primFontSz" refFor="des" refForName="parTx" fact="0.5"/>
          <dgm:constr type="w" for="ch" forName="space" op="equ" val="-6"/>
        </dgm:constrLst>
        <dgm:ruleLst>
          <dgm:rule type="w" for="ch" forName="composite" val="0" fact="NaN" max="NaN"/>
          <dgm:rule type="primFontSz" for="des" forName="parTx" val="5" fact="NaN" max="NaN"/>
        </dgm:ruleLst>
        <dgm:forEach name="Name6" axis="ch" ptType="node">
          <dgm:layoutNode name="composite">
            <dgm:alg type="composite"/>
            <dgm:shape xmlns:r="http://schemas.openxmlformats.org/officeDocument/2006/relationships" r:blip="">
              <dgm:adjLst/>
            </dgm:shape>
            <dgm:presOf/>
            <dgm:choose name="Name7">
              <dgm:if name="Name8" func="var" arg="dir" op="equ" val="norm">
                <dgm:constrLst>
                  <dgm:constr type="l" for="ch" forName="parTx"/>
                  <dgm:constr type="w" for="ch" forName="parTx" refType="w"/>
                  <dgm:constr type="t" for="ch" forName="parTx"/>
                  <dgm:constr type="l" for="ch" forName="desTx"/>
                  <dgm:constr type="w" for="ch" forName="desTx" refType="w" refFor="ch" refForName="parTx" fact="0.8"/>
                  <dgm:constr type="t" for="ch" forName="desTx" refType="h" refFor="ch" refForName="parTx" fact="1.125"/>
                </dgm:constrLst>
              </dgm:if>
              <dgm:else name="Name9">
                <dgm:constrLst>
                  <dgm:constr type="l" for="ch" forName="parTx"/>
                  <dgm:constr type="w" for="ch" forName="parTx" refType="w"/>
                  <dgm:constr type="t" for="ch" forName="parTx"/>
                  <dgm:constr type="l" for="ch" forName="desTx" refType="w" fact="0.2"/>
                  <dgm:constr type="w" for="ch" forName="desTx" refType="w" refFor="ch" refForName="parTx" fact="0.8"/>
                  <dgm:constr type="t" for="ch" forName="desTx" refType="h" refFor="ch" refForName="parTx" fact="1.125"/>
                </dgm:constrLst>
              </dgm:else>
            </dgm:choose>
            <dgm:ruleLst>
              <dgm:rule type="h" val="INF" fact="NaN" max="NaN"/>
            </dgm:ruleLst>
            <dgm:layoutNode name="parTx">
              <dgm:varLst>
                <dgm:chMax val="0"/>
                <dgm:chPref val="0"/>
                <dgm:bulletEnabled val="1"/>
              </dgm:varLst>
              <dgm:alg type="tx"/>
              <dgm:choose name="Name10">
                <dgm:if name="Name11" func="var" arg="dir" op="equ" val="norm">
                  <dgm:shape xmlns:r="http://schemas.openxmlformats.org/officeDocument/2006/relationships" type="chevron" r:blip="">
                    <dgm:adjLst/>
                  </dgm:shape>
                </dgm:if>
                <dgm:else name="Name12">
                  <dgm:shape xmlns:r="http://schemas.openxmlformats.org/officeDocument/2006/relationships" rot="180" type="chevron" r:blip="">
                    <dgm:adjLst/>
                  </dgm:shape>
                </dgm:else>
              </dgm:choose>
              <dgm:presOf axis="self" ptType="node"/>
              <dgm:choose name="Name13">
                <dgm:if name="Name14" func="var" arg="dir" op="equ" val="norm">
                  <dgm:constrLst>
                    <dgm:constr type="h" refType="w" op="lte" fact="0.4"/>
                    <dgm:constr type="h"/>
                    <dgm:constr type="tMarg" refType="primFontSz" fact="0.105"/>
                    <dgm:constr type="bMarg" refType="primFontSz" fact="0.105"/>
                    <dgm:constr type="lMarg" refType="primFontSz" fact="0.315"/>
                    <dgm:constr type="rMarg" refType="primFontSz" fact="0.105"/>
                  </dgm:constrLst>
                </dgm:if>
                <dgm:else name="Name15">
                  <dgm:constrLst>
                    <dgm:constr type="h" refType="w" op="lte" fact="0.4"/>
                    <dgm:constr type="h"/>
                    <dgm:constr type="tMarg" refType="primFontSz" fact="0.105"/>
                    <dgm:constr type="bMarg" refType="primFontSz" fact="0.105"/>
                    <dgm:constr type="lMarg" refType="primFontSz" fact="0.105"/>
                    <dgm:constr type="rMarg" refType="primFontSz" fact="0.315"/>
                  </dgm:constrLst>
                </dgm:else>
              </dgm:choose>
              <dgm:ruleLst>
                <dgm:rule type="h" val="INF" fact="NaN" max="NaN"/>
              </dgm:ruleLst>
            </dgm:layoutNode>
            <dgm:layoutNode name="desTx" styleLbl="revTx">
              <dgm:varLst>
                <dgm:bulletEnabled val="1"/>
              </dgm:varLst>
              <dgm:alg type="tx">
                <dgm:param type="stBulletLvl" val="1"/>
              </dgm:alg>
              <dgm:choose name="Name16">
                <dgm:if name="Name17" axis="ch" ptType="node" func="cnt" op="gte" val="1">
                  <dgm:shape xmlns:r="http://schemas.openxmlformats.org/officeDocument/2006/relationships" type="rect" r:blip="">
                    <dgm:adjLst/>
                  </dgm:shape>
                </dgm:if>
                <dgm:else name="Name18">
                  <dgm:shape xmlns:r="http://schemas.openxmlformats.org/officeDocument/2006/relationships" type="rect" r:blip="" hideGeom="1">
                    <dgm:adjLst/>
                  </dgm:shape>
                </dgm:else>
              </dgm:choose>
              <dgm:presOf axis="des" ptType="node"/>
              <dgm:constrLst>
                <dgm:constr type="secFontSz" val="65"/>
                <dgm:constr type="primFontSz" refType="secFontSz"/>
                <dgm:constr type="h"/>
                <dgm:constr type="tMarg"/>
                <dgm:constr type="bMarg"/>
                <dgm:constr type="rMarg"/>
                <dgm:constr type="lMarg"/>
              </dgm:constrLst>
              <dgm:ruleLst>
                <dgm:rule type="h" val="INF" fact="NaN" max="NaN"/>
              </dgm:ruleLst>
            </dgm:layoutNode>
          </dgm:layoutNode>
          <dgm:forEach name="Name19" axis="followSib" ptType="sibTrans" cnt="1">
            <dgm:layoutNode name="space">
              <dgm:alg type="sp"/>
              <dgm:shape xmlns:r="http://schemas.openxmlformats.org/officeDocument/2006/relationships" r:blip="">
                <dgm:adjLst/>
              </dgm:shape>
              <dgm:presOf/>
              <dgm:constrLst/>
              <dgm:ruleLst/>
            </dgm:layoutNode>
          </dgm:forEach>
        </dgm:forEach>
      </dgm:if>
      <dgm:else name="Name20">
        <dgm:constrLst>
          <dgm:constr type="w" for="ch" forName="parTxOnly" refType="w"/>
          <dgm:constr type="h" for="des" forName="parTxOnly" op="equ"/>
          <dgm:constr type="primFontSz" for="des" forName="parTxOnly" op="equ" val="65"/>
          <dgm:constr type="w" for="ch" forName="parTxOnlySpace" refType="w" refFor="ch" refForName="parTxOnly" fact="-0.1"/>
        </dgm:constrLst>
        <dgm:ruleLst/>
        <dgm:forEach name="Name21" axis="ch" ptType="node">
          <dgm:layoutNode name="parTxOnly">
            <dgm:varLst>
              <dgm:chMax val="0"/>
              <dgm:chPref val="0"/>
              <dgm:bulletEnabled val="1"/>
            </dgm:varLst>
            <dgm:alg type="tx"/>
            <dgm:choose name="Name22">
              <dgm:if name="Name23" func="var" arg="dir" op="equ" val="norm">
                <dgm:shape xmlns:r="http://schemas.openxmlformats.org/officeDocument/2006/relationships" type="chevron" r:blip="">
                  <dgm:adjLst/>
                </dgm:shape>
              </dgm:if>
              <dgm:else name="Name24">
                <dgm:shape xmlns:r="http://schemas.openxmlformats.org/officeDocument/2006/relationships" rot="180" type="chevron" r:blip="">
                  <dgm:adjLst/>
                </dgm:shape>
              </dgm:else>
            </dgm:choose>
            <dgm:presOf axis="self" ptType="node"/>
            <dgm:choose name="Name25">
              <dgm:if name="Name26" func="var" arg="dir" op="equ" val="norm">
                <dgm:constrLst>
                  <dgm:constr type="h" refType="w" op="equ" fact="0.4"/>
                  <dgm:constr type="tMarg" refType="primFontSz" fact="0.105"/>
                  <dgm:constr type="bMarg" refType="primFontSz" fact="0.105"/>
                  <dgm:constr type="lMarg" refType="primFontSz" fact="0.315"/>
                  <dgm:constr type="rMarg" refType="primFontSz" fact="0.105"/>
                </dgm:constrLst>
              </dgm:if>
              <dgm:else name="Name27">
                <dgm:constrLst>
                  <dgm:constr type="h" refType="w" op="equ" fact="0.4"/>
                  <dgm:constr type="tMarg" refType="primFontSz" fact="0.105"/>
                  <dgm:constr type="bMarg" refType="primFontSz" fact="0.105"/>
                  <dgm:constr type="lMarg" refType="primFontSz" fact="0.105"/>
                  <dgm:constr type="rMarg" refType="primFontSz" fact="0.315"/>
                </dgm:constrLst>
              </dgm:else>
            </dgm:choose>
            <dgm:ruleLst>
              <dgm:rule type="primFontSz" val="5" fact="NaN" max="NaN"/>
            </dgm:ruleLst>
          </dgm:layoutNode>
          <dgm:forEach name="Name28" axis="followSib" ptType="sibTrans" cnt="1">
            <dgm:layoutNode name="parTxOnlySpace">
              <dgm:alg type="sp"/>
              <dgm:shape xmlns:r="http://schemas.openxmlformats.org/officeDocument/2006/relationships" r:blip="">
                <dgm:adjLst/>
              </dgm:shape>
              <dgm:presOf/>
              <dgm:constrLst/>
              <dgm:ruleLst/>
            </dgm:layoutNode>
          </dgm:forEach>
        </dgm:forEach>
      </dgm:else>
    </dgm:choose>
  </dgm:layoutNode>
</dgm:layoutDef>
</file>

<file path=xl/diagrams/layout3.xml><?xml version="1.0" encoding="utf-8"?>
<dgm:layoutDef xmlns:dgm="http://schemas.openxmlformats.org/drawingml/2006/diagram" xmlns:a="http://schemas.openxmlformats.org/drawingml/2006/main" uniqueId="urn:microsoft.com/office/officeart/2005/8/layout/chevron1">
  <dgm:title val=""/>
  <dgm:desc val=""/>
  <dgm:catLst>
    <dgm:cat type="process" pri="9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dir/>
      <dgm:animLvl val="lvl"/>
      <dgm:resizeHandles val="exact"/>
    </dgm:varLst>
    <dgm:choose name="Name1">
      <dgm:if name="Name2" func="var" arg="dir" op="equ" val="norm">
        <dgm:alg type="lin"/>
      </dgm:if>
      <dgm:else name="Name3">
        <dgm:alg type="lin">
          <dgm:param type="linDir" val="fromR"/>
        </dgm:alg>
      </dgm:else>
    </dgm:choose>
    <dgm:shape xmlns:r="http://schemas.openxmlformats.org/officeDocument/2006/relationships" r:blip="">
      <dgm:adjLst/>
    </dgm:shape>
    <dgm:presOf/>
    <dgm:choose name="Name4">
      <dgm:if name="Name5" axis="des" func="maxDepth" op="gte" val="2">
        <dgm:constrLst>
          <dgm:constr type="h" for="ch" forName="composite" refType="h"/>
          <dgm:constr type="w" for="ch" forName="composite" refType="w"/>
          <dgm:constr type="w" for="des" forName="parTx"/>
          <dgm:constr type="h" for="des" forName="parTx" op="equ"/>
          <dgm:constr type="w" for="des" forName="desTx"/>
          <dgm:constr type="h" for="des" forName="desTx" op="equ"/>
          <dgm:constr type="primFontSz" for="des" forName="parTx" val="65"/>
          <dgm:constr type="secFontSz" for="des" forName="desTx" refType="primFontSz" refFor="des" refForName="parTx" op="equ"/>
          <dgm:constr type="h" for="des" forName="parTx" refType="primFontSz" refFor="des" refForName="parTx" fact="1.5"/>
          <dgm:constr type="h" for="des" forName="desTx" refType="primFontSz" refFor="des" refForName="parTx" fact="0.5"/>
          <dgm:constr type="w" for="ch" forName="space" op="equ" val="-6"/>
        </dgm:constrLst>
        <dgm:ruleLst>
          <dgm:rule type="w" for="ch" forName="composite" val="0" fact="NaN" max="NaN"/>
          <dgm:rule type="primFontSz" for="des" forName="parTx" val="5" fact="NaN" max="NaN"/>
        </dgm:ruleLst>
        <dgm:forEach name="Name6" axis="ch" ptType="node">
          <dgm:layoutNode name="composite">
            <dgm:alg type="composite"/>
            <dgm:shape xmlns:r="http://schemas.openxmlformats.org/officeDocument/2006/relationships" r:blip="">
              <dgm:adjLst/>
            </dgm:shape>
            <dgm:presOf/>
            <dgm:choose name="Name7">
              <dgm:if name="Name8" func="var" arg="dir" op="equ" val="norm">
                <dgm:constrLst>
                  <dgm:constr type="l" for="ch" forName="parTx"/>
                  <dgm:constr type="w" for="ch" forName="parTx" refType="w"/>
                  <dgm:constr type="t" for="ch" forName="parTx"/>
                  <dgm:constr type="l" for="ch" forName="desTx"/>
                  <dgm:constr type="w" for="ch" forName="desTx" refType="w" refFor="ch" refForName="parTx" fact="0.8"/>
                  <dgm:constr type="t" for="ch" forName="desTx" refType="h" refFor="ch" refForName="parTx" fact="1.125"/>
                </dgm:constrLst>
              </dgm:if>
              <dgm:else name="Name9">
                <dgm:constrLst>
                  <dgm:constr type="l" for="ch" forName="parTx"/>
                  <dgm:constr type="w" for="ch" forName="parTx" refType="w"/>
                  <dgm:constr type="t" for="ch" forName="parTx"/>
                  <dgm:constr type="l" for="ch" forName="desTx" refType="w" fact="0.2"/>
                  <dgm:constr type="w" for="ch" forName="desTx" refType="w" refFor="ch" refForName="parTx" fact="0.8"/>
                  <dgm:constr type="t" for="ch" forName="desTx" refType="h" refFor="ch" refForName="parTx" fact="1.125"/>
                </dgm:constrLst>
              </dgm:else>
            </dgm:choose>
            <dgm:ruleLst>
              <dgm:rule type="h" val="INF" fact="NaN" max="NaN"/>
            </dgm:ruleLst>
            <dgm:layoutNode name="parTx">
              <dgm:varLst>
                <dgm:chMax val="0"/>
                <dgm:chPref val="0"/>
                <dgm:bulletEnabled val="1"/>
              </dgm:varLst>
              <dgm:alg type="tx"/>
              <dgm:choose name="Name10">
                <dgm:if name="Name11" func="var" arg="dir" op="equ" val="norm">
                  <dgm:shape xmlns:r="http://schemas.openxmlformats.org/officeDocument/2006/relationships" type="chevron" r:blip="">
                    <dgm:adjLst/>
                  </dgm:shape>
                </dgm:if>
                <dgm:else name="Name12">
                  <dgm:shape xmlns:r="http://schemas.openxmlformats.org/officeDocument/2006/relationships" rot="180" type="chevron" r:blip="">
                    <dgm:adjLst/>
                  </dgm:shape>
                </dgm:else>
              </dgm:choose>
              <dgm:presOf axis="self" ptType="node"/>
              <dgm:choose name="Name13">
                <dgm:if name="Name14" func="var" arg="dir" op="equ" val="norm">
                  <dgm:constrLst>
                    <dgm:constr type="h" refType="w" op="lte" fact="0.4"/>
                    <dgm:constr type="h"/>
                    <dgm:constr type="tMarg" refType="primFontSz" fact="0.105"/>
                    <dgm:constr type="bMarg" refType="primFontSz" fact="0.105"/>
                    <dgm:constr type="lMarg" refType="primFontSz" fact="0.315"/>
                    <dgm:constr type="rMarg" refType="primFontSz" fact="0.105"/>
                  </dgm:constrLst>
                </dgm:if>
                <dgm:else name="Name15">
                  <dgm:constrLst>
                    <dgm:constr type="h" refType="w" op="lte" fact="0.4"/>
                    <dgm:constr type="h"/>
                    <dgm:constr type="tMarg" refType="primFontSz" fact="0.105"/>
                    <dgm:constr type="bMarg" refType="primFontSz" fact="0.105"/>
                    <dgm:constr type="lMarg" refType="primFontSz" fact="0.105"/>
                    <dgm:constr type="rMarg" refType="primFontSz" fact="0.315"/>
                  </dgm:constrLst>
                </dgm:else>
              </dgm:choose>
              <dgm:ruleLst>
                <dgm:rule type="h" val="INF" fact="NaN" max="NaN"/>
              </dgm:ruleLst>
            </dgm:layoutNode>
            <dgm:layoutNode name="desTx" styleLbl="revTx">
              <dgm:varLst>
                <dgm:bulletEnabled val="1"/>
              </dgm:varLst>
              <dgm:alg type="tx">
                <dgm:param type="stBulletLvl" val="1"/>
              </dgm:alg>
              <dgm:choose name="Name16">
                <dgm:if name="Name17" axis="ch" ptType="node" func="cnt" op="gte" val="1">
                  <dgm:shape xmlns:r="http://schemas.openxmlformats.org/officeDocument/2006/relationships" type="rect" r:blip="">
                    <dgm:adjLst/>
                  </dgm:shape>
                </dgm:if>
                <dgm:else name="Name18">
                  <dgm:shape xmlns:r="http://schemas.openxmlformats.org/officeDocument/2006/relationships" type="rect" r:blip="" hideGeom="1">
                    <dgm:adjLst/>
                  </dgm:shape>
                </dgm:else>
              </dgm:choose>
              <dgm:presOf axis="des" ptType="node"/>
              <dgm:constrLst>
                <dgm:constr type="secFontSz" val="65"/>
                <dgm:constr type="primFontSz" refType="secFontSz"/>
                <dgm:constr type="h"/>
                <dgm:constr type="tMarg"/>
                <dgm:constr type="bMarg"/>
                <dgm:constr type="rMarg"/>
                <dgm:constr type="lMarg"/>
              </dgm:constrLst>
              <dgm:ruleLst>
                <dgm:rule type="h" val="INF" fact="NaN" max="NaN"/>
              </dgm:ruleLst>
            </dgm:layoutNode>
          </dgm:layoutNode>
          <dgm:forEach name="Name19" axis="followSib" ptType="sibTrans" cnt="1">
            <dgm:layoutNode name="space">
              <dgm:alg type="sp"/>
              <dgm:shape xmlns:r="http://schemas.openxmlformats.org/officeDocument/2006/relationships" r:blip="">
                <dgm:adjLst/>
              </dgm:shape>
              <dgm:presOf/>
              <dgm:constrLst/>
              <dgm:ruleLst/>
            </dgm:layoutNode>
          </dgm:forEach>
        </dgm:forEach>
      </dgm:if>
      <dgm:else name="Name20">
        <dgm:constrLst>
          <dgm:constr type="w" for="ch" forName="parTxOnly" refType="w"/>
          <dgm:constr type="h" for="des" forName="parTxOnly" op="equ"/>
          <dgm:constr type="primFontSz" for="des" forName="parTxOnly" op="equ" val="65"/>
          <dgm:constr type="w" for="ch" forName="parTxOnlySpace" refType="w" refFor="ch" refForName="parTxOnly" fact="-0.1"/>
        </dgm:constrLst>
        <dgm:ruleLst/>
        <dgm:forEach name="Name21" axis="ch" ptType="node">
          <dgm:layoutNode name="parTxOnly">
            <dgm:varLst>
              <dgm:chMax val="0"/>
              <dgm:chPref val="0"/>
              <dgm:bulletEnabled val="1"/>
            </dgm:varLst>
            <dgm:alg type="tx"/>
            <dgm:choose name="Name22">
              <dgm:if name="Name23" func="var" arg="dir" op="equ" val="norm">
                <dgm:shape xmlns:r="http://schemas.openxmlformats.org/officeDocument/2006/relationships" type="chevron" r:blip="">
                  <dgm:adjLst/>
                </dgm:shape>
              </dgm:if>
              <dgm:else name="Name24">
                <dgm:shape xmlns:r="http://schemas.openxmlformats.org/officeDocument/2006/relationships" rot="180" type="chevron" r:blip="">
                  <dgm:adjLst/>
                </dgm:shape>
              </dgm:else>
            </dgm:choose>
            <dgm:presOf axis="self" ptType="node"/>
            <dgm:choose name="Name25">
              <dgm:if name="Name26" func="var" arg="dir" op="equ" val="norm">
                <dgm:constrLst>
                  <dgm:constr type="h" refType="w" op="equ" fact="0.4"/>
                  <dgm:constr type="tMarg" refType="primFontSz" fact="0.105"/>
                  <dgm:constr type="bMarg" refType="primFontSz" fact="0.105"/>
                  <dgm:constr type="lMarg" refType="primFontSz" fact="0.315"/>
                  <dgm:constr type="rMarg" refType="primFontSz" fact="0.105"/>
                </dgm:constrLst>
              </dgm:if>
              <dgm:else name="Name27">
                <dgm:constrLst>
                  <dgm:constr type="h" refType="w" op="equ" fact="0.4"/>
                  <dgm:constr type="tMarg" refType="primFontSz" fact="0.105"/>
                  <dgm:constr type="bMarg" refType="primFontSz" fact="0.105"/>
                  <dgm:constr type="lMarg" refType="primFontSz" fact="0.105"/>
                  <dgm:constr type="rMarg" refType="primFontSz" fact="0.315"/>
                </dgm:constrLst>
              </dgm:else>
            </dgm:choose>
            <dgm:ruleLst>
              <dgm:rule type="primFontSz" val="5" fact="NaN" max="NaN"/>
            </dgm:ruleLst>
          </dgm:layoutNode>
          <dgm:forEach name="Name28" axis="followSib" ptType="sibTrans" cnt="1">
            <dgm:layoutNode name="parTxOnlySpace">
              <dgm:alg type="sp"/>
              <dgm:shape xmlns:r="http://schemas.openxmlformats.org/officeDocument/2006/relationships" r:blip="">
                <dgm:adjLst/>
              </dgm:shape>
              <dgm:presOf/>
              <dgm:constrLst/>
              <dgm:ruleLst/>
            </dgm:layoutNode>
          </dgm:forEach>
        </dgm:forEach>
      </dgm:else>
    </dgm:choose>
  </dgm:layoutNode>
</dgm:layoutDef>
</file>

<file path=xl/diagrams/layout4.xml><?xml version="1.0" encoding="utf-8"?>
<dgm:layoutDef xmlns:dgm="http://schemas.openxmlformats.org/drawingml/2006/diagram" xmlns:a="http://schemas.openxmlformats.org/drawingml/2006/main" uniqueId="urn:microsoft.com/office/officeart/2005/8/layout/chevron1">
  <dgm:title val=""/>
  <dgm:desc val=""/>
  <dgm:catLst>
    <dgm:cat type="process" pri="9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dir/>
      <dgm:animLvl val="lvl"/>
      <dgm:resizeHandles val="exact"/>
    </dgm:varLst>
    <dgm:choose name="Name1">
      <dgm:if name="Name2" func="var" arg="dir" op="equ" val="norm">
        <dgm:alg type="lin"/>
      </dgm:if>
      <dgm:else name="Name3">
        <dgm:alg type="lin">
          <dgm:param type="linDir" val="fromR"/>
        </dgm:alg>
      </dgm:else>
    </dgm:choose>
    <dgm:shape xmlns:r="http://schemas.openxmlformats.org/officeDocument/2006/relationships" r:blip="">
      <dgm:adjLst/>
    </dgm:shape>
    <dgm:presOf/>
    <dgm:choose name="Name4">
      <dgm:if name="Name5" axis="des" func="maxDepth" op="gte" val="2">
        <dgm:constrLst>
          <dgm:constr type="h" for="ch" forName="composite" refType="h"/>
          <dgm:constr type="w" for="ch" forName="composite" refType="w"/>
          <dgm:constr type="w" for="des" forName="parTx"/>
          <dgm:constr type="h" for="des" forName="parTx" op="equ"/>
          <dgm:constr type="w" for="des" forName="desTx"/>
          <dgm:constr type="h" for="des" forName="desTx" op="equ"/>
          <dgm:constr type="primFontSz" for="des" forName="parTx" val="65"/>
          <dgm:constr type="secFontSz" for="des" forName="desTx" refType="primFontSz" refFor="des" refForName="parTx" op="equ"/>
          <dgm:constr type="h" for="des" forName="parTx" refType="primFontSz" refFor="des" refForName="parTx" fact="1.5"/>
          <dgm:constr type="h" for="des" forName="desTx" refType="primFontSz" refFor="des" refForName="parTx" fact="0.5"/>
          <dgm:constr type="w" for="ch" forName="space" op="equ" val="-6"/>
        </dgm:constrLst>
        <dgm:ruleLst>
          <dgm:rule type="w" for="ch" forName="composite" val="0" fact="NaN" max="NaN"/>
          <dgm:rule type="primFontSz" for="des" forName="parTx" val="5" fact="NaN" max="NaN"/>
        </dgm:ruleLst>
        <dgm:forEach name="Name6" axis="ch" ptType="node">
          <dgm:layoutNode name="composite">
            <dgm:alg type="composite"/>
            <dgm:shape xmlns:r="http://schemas.openxmlformats.org/officeDocument/2006/relationships" r:blip="">
              <dgm:adjLst/>
            </dgm:shape>
            <dgm:presOf/>
            <dgm:choose name="Name7">
              <dgm:if name="Name8" func="var" arg="dir" op="equ" val="norm">
                <dgm:constrLst>
                  <dgm:constr type="l" for="ch" forName="parTx"/>
                  <dgm:constr type="w" for="ch" forName="parTx" refType="w"/>
                  <dgm:constr type="t" for="ch" forName="parTx"/>
                  <dgm:constr type="l" for="ch" forName="desTx"/>
                  <dgm:constr type="w" for="ch" forName="desTx" refType="w" refFor="ch" refForName="parTx" fact="0.8"/>
                  <dgm:constr type="t" for="ch" forName="desTx" refType="h" refFor="ch" refForName="parTx" fact="1.125"/>
                </dgm:constrLst>
              </dgm:if>
              <dgm:else name="Name9">
                <dgm:constrLst>
                  <dgm:constr type="l" for="ch" forName="parTx"/>
                  <dgm:constr type="w" for="ch" forName="parTx" refType="w"/>
                  <dgm:constr type="t" for="ch" forName="parTx"/>
                  <dgm:constr type="l" for="ch" forName="desTx" refType="w" fact="0.2"/>
                  <dgm:constr type="w" for="ch" forName="desTx" refType="w" refFor="ch" refForName="parTx" fact="0.8"/>
                  <dgm:constr type="t" for="ch" forName="desTx" refType="h" refFor="ch" refForName="parTx" fact="1.125"/>
                </dgm:constrLst>
              </dgm:else>
            </dgm:choose>
            <dgm:ruleLst>
              <dgm:rule type="h" val="INF" fact="NaN" max="NaN"/>
            </dgm:ruleLst>
            <dgm:layoutNode name="parTx">
              <dgm:varLst>
                <dgm:chMax val="0"/>
                <dgm:chPref val="0"/>
                <dgm:bulletEnabled val="1"/>
              </dgm:varLst>
              <dgm:alg type="tx"/>
              <dgm:choose name="Name10">
                <dgm:if name="Name11" func="var" arg="dir" op="equ" val="norm">
                  <dgm:shape xmlns:r="http://schemas.openxmlformats.org/officeDocument/2006/relationships" type="chevron" r:blip="">
                    <dgm:adjLst/>
                  </dgm:shape>
                </dgm:if>
                <dgm:else name="Name12">
                  <dgm:shape xmlns:r="http://schemas.openxmlformats.org/officeDocument/2006/relationships" rot="180" type="chevron" r:blip="">
                    <dgm:adjLst/>
                  </dgm:shape>
                </dgm:else>
              </dgm:choose>
              <dgm:presOf axis="self" ptType="node"/>
              <dgm:choose name="Name13">
                <dgm:if name="Name14" func="var" arg="dir" op="equ" val="norm">
                  <dgm:constrLst>
                    <dgm:constr type="h" refType="w" op="lte" fact="0.4"/>
                    <dgm:constr type="h"/>
                    <dgm:constr type="tMarg" refType="primFontSz" fact="0.105"/>
                    <dgm:constr type="bMarg" refType="primFontSz" fact="0.105"/>
                    <dgm:constr type="lMarg" refType="primFontSz" fact="0.315"/>
                    <dgm:constr type="rMarg" refType="primFontSz" fact="0.105"/>
                  </dgm:constrLst>
                </dgm:if>
                <dgm:else name="Name15">
                  <dgm:constrLst>
                    <dgm:constr type="h" refType="w" op="lte" fact="0.4"/>
                    <dgm:constr type="h"/>
                    <dgm:constr type="tMarg" refType="primFontSz" fact="0.105"/>
                    <dgm:constr type="bMarg" refType="primFontSz" fact="0.105"/>
                    <dgm:constr type="lMarg" refType="primFontSz" fact="0.105"/>
                    <dgm:constr type="rMarg" refType="primFontSz" fact="0.315"/>
                  </dgm:constrLst>
                </dgm:else>
              </dgm:choose>
              <dgm:ruleLst>
                <dgm:rule type="h" val="INF" fact="NaN" max="NaN"/>
              </dgm:ruleLst>
            </dgm:layoutNode>
            <dgm:layoutNode name="desTx" styleLbl="revTx">
              <dgm:varLst>
                <dgm:bulletEnabled val="1"/>
              </dgm:varLst>
              <dgm:alg type="tx">
                <dgm:param type="stBulletLvl" val="1"/>
              </dgm:alg>
              <dgm:choose name="Name16">
                <dgm:if name="Name17" axis="ch" ptType="node" func="cnt" op="gte" val="1">
                  <dgm:shape xmlns:r="http://schemas.openxmlformats.org/officeDocument/2006/relationships" type="rect" r:blip="">
                    <dgm:adjLst/>
                  </dgm:shape>
                </dgm:if>
                <dgm:else name="Name18">
                  <dgm:shape xmlns:r="http://schemas.openxmlformats.org/officeDocument/2006/relationships" type="rect" r:blip="" hideGeom="1">
                    <dgm:adjLst/>
                  </dgm:shape>
                </dgm:else>
              </dgm:choose>
              <dgm:presOf axis="des" ptType="node"/>
              <dgm:constrLst>
                <dgm:constr type="secFontSz" val="65"/>
                <dgm:constr type="primFontSz" refType="secFontSz"/>
                <dgm:constr type="h"/>
                <dgm:constr type="tMarg"/>
                <dgm:constr type="bMarg"/>
                <dgm:constr type="rMarg"/>
                <dgm:constr type="lMarg"/>
              </dgm:constrLst>
              <dgm:ruleLst>
                <dgm:rule type="h" val="INF" fact="NaN" max="NaN"/>
              </dgm:ruleLst>
            </dgm:layoutNode>
          </dgm:layoutNode>
          <dgm:forEach name="Name19" axis="followSib" ptType="sibTrans" cnt="1">
            <dgm:layoutNode name="space">
              <dgm:alg type="sp"/>
              <dgm:shape xmlns:r="http://schemas.openxmlformats.org/officeDocument/2006/relationships" r:blip="">
                <dgm:adjLst/>
              </dgm:shape>
              <dgm:presOf/>
              <dgm:constrLst/>
              <dgm:ruleLst/>
            </dgm:layoutNode>
          </dgm:forEach>
        </dgm:forEach>
      </dgm:if>
      <dgm:else name="Name20">
        <dgm:constrLst>
          <dgm:constr type="w" for="ch" forName="parTxOnly" refType="w"/>
          <dgm:constr type="h" for="des" forName="parTxOnly" op="equ"/>
          <dgm:constr type="primFontSz" for="des" forName="parTxOnly" op="equ" val="65"/>
          <dgm:constr type="w" for="ch" forName="parTxOnlySpace" refType="w" refFor="ch" refForName="parTxOnly" fact="-0.1"/>
        </dgm:constrLst>
        <dgm:ruleLst/>
        <dgm:forEach name="Name21" axis="ch" ptType="node">
          <dgm:layoutNode name="parTxOnly">
            <dgm:varLst>
              <dgm:chMax val="0"/>
              <dgm:chPref val="0"/>
              <dgm:bulletEnabled val="1"/>
            </dgm:varLst>
            <dgm:alg type="tx"/>
            <dgm:choose name="Name22">
              <dgm:if name="Name23" func="var" arg="dir" op="equ" val="norm">
                <dgm:shape xmlns:r="http://schemas.openxmlformats.org/officeDocument/2006/relationships" type="chevron" r:blip="">
                  <dgm:adjLst/>
                </dgm:shape>
              </dgm:if>
              <dgm:else name="Name24">
                <dgm:shape xmlns:r="http://schemas.openxmlformats.org/officeDocument/2006/relationships" rot="180" type="chevron" r:blip="">
                  <dgm:adjLst/>
                </dgm:shape>
              </dgm:else>
            </dgm:choose>
            <dgm:presOf axis="self" ptType="node"/>
            <dgm:choose name="Name25">
              <dgm:if name="Name26" func="var" arg="dir" op="equ" val="norm">
                <dgm:constrLst>
                  <dgm:constr type="h" refType="w" op="equ" fact="0.4"/>
                  <dgm:constr type="tMarg" refType="primFontSz" fact="0.105"/>
                  <dgm:constr type="bMarg" refType="primFontSz" fact="0.105"/>
                  <dgm:constr type="lMarg" refType="primFontSz" fact="0.315"/>
                  <dgm:constr type="rMarg" refType="primFontSz" fact="0.105"/>
                </dgm:constrLst>
              </dgm:if>
              <dgm:else name="Name27">
                <dgm:constrLst>
                  <dgm:constr type="h" refType="w" op="equ" fact="0.4"/>
                  <dgm:constr type="tMarg" refType="primFontSz" fact="0.105"/>
                  <dgm:constr type="bMarg" refType="primFontSz" fact="0.105"/>
                  <dgm:constr type="lMarg" refType="primFontSz" fact="0.105"/>
                  <dgm:constr type="rMarg" refType="primFontSz" fact="0.315"/>
                </dgm:constrLst>
              </dgm:else>
            </dgm:choose>
            <dgm:ruleLst>
              <dgm:rule type="primFontSz" val="5" fact="NaN" max="NaN"/>
            </dgm:ruleLst>
          </dgm:layoutNode>
          <dgm:forEach name="Name28" axis="followSib" ptType="sibTrans" cnt="1">
            <dgm:layoutNode name="parTxOnlySpace">
              <dgm:alg type="sp"/>
              <dgm:shape xmlns:r="http://schemas.openxmlformats.org/officeDocument/2006/relationships" r:blip="">
                <dgm:adjLst/>
              </dgm:shape>
              <dgm:presOf/>
              <dgm:constrLst/>
              <dgm:ruleLst/>
            </dgm:layoutNode>
          </dgm:forEach>
        </dgm:forEach>
      </dgm:else>
    </dgm:choose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2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3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4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Process MACRO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Process MACRO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Process MACRO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Process MACRO'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Process MACRO'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Process MACRO'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'Process MACRO'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'Process MACRO'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'Process Macro'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'Process Macro'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'Process Macro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Process MACRO'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'Process Macro'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'Process Macro'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'Process Macro'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'Process Macro'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'Process Macro'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'Process Macro'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diagramQuickStyle" Target="../diagrams/quickStyle2.xml"/><Relationship Id="rId13" Type="http://schemas.openxmlformats.org/officeDocument/2006/relationships/diagramQuickStyle" Target="../diagrams/quickStyle3.xml"/><Relationship Id="rId18" Type="http://schemas.openxmlformats.org/officeDocument/2006/relationships/diagramQuickStyle" Target="../diagrams/quickStyle4.xml"/><Relationship Id="rId3" Type="http://schemas.openxmlformats.org/officeDocument/2006/relationships/diagramQuickStyle" Target="../diagrams/quickStyle1.xml"/><Relationship Id="rId21" Type="http://schemas.openxmlformats.org/officeDocument/2006/relationships/hyperlink" Target="#TEST!A1"/><Relationship Id="rId7" Type="http://schemas.openxmlformats.org/officeDocument/2006/relationships/diagramLayout" Target="../diagrams/layout2.xml"/><Relationship Id="rId12" Type="http://schemas.openxmlformats.org/officeDocument/2006/relationships/diagramLayout" Target="../diagrams/layout3.xml"/><Relationship Id="rId17" Type="http://schemas.openxmlformats.org/officeDocument/2006/relationships/diagramLayout" Target="../diagrams/layout4.xml"/><Relationship Id="rId2" Type="http://schemas.openxmlformats.org/officeDocument/2006/relationships/diagramLayout" Target="../diagrams/layout1.xml"/><Relationship Id="rId16" Type="http://schemas.openxmlformats.org/officeDocument/2006/relationships/diagramData" Target="../diagrams/data4.xml"/><Relationship Id="rId20" Type="http://schemas.microsoft.com/office/2007/relationships/diagramDrawing" Target="../diagrams/drawing4.xml"/><Relationship Id="rId1" Type="http://schemas.openxmlformats.org/officeDocument/2006/relationships/diagramData" Target="../diagrams/data1.xml"/><Relationship Id="rId6" Type="http://schemas.openxmlformats.org/officeDocument/2006/relationships/diagramData" Target="../diagrams/data2.xml"/><Relationship Id="rId11" Type="http://schemas.openxmlformats.org/officeDocument/2006/relationships/diagramData" Target="../diagrams/data3.xml"/><Relationship Id="rId5" Type="http://schemas.microsoft.com/office/2007/relationships/diagramDrawing" Target="../diagrams/drawing1.xml"/><Relationship Id="rId15" Type="http://schemas.microsoft.com/office/2007/relationships/diagramDrawing" Target="../diagrams/drawing3.xml"/><Relationship Id="rId10" Type="http://schemas.microsoft.com/office/2007/relationships/diagramDrawing" Target="../diagrams/drawing2.xml"/><Relationship Id="rId19" Type="http://schemas.openxmlformats.org/officeDocument/2006/relationships/diagramColors" Target="../diagrams/colors4.xml"/><Relationship Id="rId4" Type="http://schemas.openxmlformats.org/officeDocument/2006/relationships/diagramColors" Target="../diagrams/colors1.xml"/><Relationship Id="rId9" Type="http://schemas.openxmlformats.org/officeDocument/2006/relationships/diagramColors" Target="../diagrams/colors2.xml"/><Relationship Id="rId14" Type="http://schemas.openxmlformats.org/officeDocument/2006/relationships/diagramColors" Target="../diagrams/colors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Process MACRO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Process MACRO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Process MACRO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Process MACRO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Process MACRO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Process MACRO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</xdr:colOff>
      <xdr:row>0</xdr:row>
      <xdr:rowOff>0</xdr:rowOff>
    </xdr:from>
    <xdr:to>
      <xdr:col>4</xdr:col>
      <xdr:colOff>0</xdr:colOff>
      <xdr:row>5</xdr:row>
      <xdr:rowOff>0</xdr:rowOff>
    </xdr:to>
    <xdr:sp macro="" textlink="">
      <xdr:nvSpPr>
        <xdr:cNvPr id="2" name="Titre">
          <a:extLst>
            <a:ext uri="{FF2B5EF4-FFF2-40B4-BE49-F238E27FC236}">
              <a16:creationId xmlns:a16="http://schemas.microsoft.com/office/drawing/2014/main" id="{93EAADD0-93E9-4AB2-949C-BF95D1D7920E}"/>
            </a:ext>
          </a:extLst>
        </xdr:cNvPr>
        <xdr:cNvSpPr/>
      </xdr:nvSpPr>
      <xdr:spPr>
        <a:xfrm>
          <a:off x="2981326" y="0"/>
          <a:ext cx="8791574" cy="2076450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21</xdr:row>
      <xdr:rowOff>0</xdr:rowOff>
    </xdr:to>
    <xdr:sp macro="" textlink="">
      <xdr:nvSpPr>
        <xdr:cNvPr id="3" name="Marge gauche">
          <a:extLst>
            <a:ext uri="{FF2B5EF4-FFF2-40B4-BE49-F238E27FC236}">
              <a16:creationId xmlns:a16="http://schemas.microsoft.com/office/drawing/2014/main" id="{7F7298EE-993C-41C1-BB97-D8C72980F5EB}"/>
            </a:ext>
          </a:extLst>
        </xdr:cNvPr>
        <xdr:cNvSpPr/>
      </xdr:nvSpPr>
      <xdr:spPr>
        <a:xfrm>
          <a:off x="0" y="0"/>
          <a:ext cx="2981325" cy="10953750"/>
        </a:xfrm>
        <a:prstGeom prst="rect">
          <a:avLst/>
        </a:prstGeom>
        <a:solidFill>
          <a:srgbClr val="0066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0</xdr:colOff>
      <xdr:row>1</xdr:row>
      <xdr:rowOff>190499</xdr:rowOff>
    </xdr:from>
    <xdr:to>
      <xdr:col>2</xdr:col>
      <xdr:colOff>2</xdr:colOff>
      <xdr:row>21</xdr:row>
      <xdr:rowOff>-1</xdr:rowOff>
    </xdr:to>
    <xdr:sp macro="" textlink="">
      <xdr:nvSpPr>
        <xdr:cNvPr id="4" name="Menu">
          <a:extLst>
            <a:ext uri="{FF2B5EF4-FFF2-40B4-BE49-F238E27FC236}">
              <a16:creationId xmlns:a16="http://schemas.microsoft.com/office/drawing/2014/main" id="{2886DCA8-8BB6-4A7D-B53B-B2E1A2E37833}"/>
            </a:ext>
          </a:extLst>
        </xdr:cNvPr>
        <xdr:cNvSpPr/>
      </xdr:nvSpPr>
      <xdr:spPr>
        <a:xfrm rot="16200000">
          <a:off x="-3414711" y="4557710"/>
          <a:ext cx="10572750" cy="2219327"/>
        </a:xfrm>
        <a:prstGeom prst="round1Rect">
          <a:avLst/>
        </a:prstGeom>
        <a:solidFill>
          <a:srgbClr val="008DA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987136</xdr:colOff>
      <xdr:row>2</xdr:row>
      <xdr:rowOff>218332</xdr:rowOff>
    </xdr:from>
    <xdr:to>
      <xdr:col>3</xdr:col>
      <xdr:colOff>2263734</xdr:colOff>
      <xdr:row>3</xdr:row>
      <xdr:rowOff>679246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B6BE50AF-CFF6-43D8-B98D-08FD8E26200F}"/>
            </a:ext>
          </a:extLst>
        </xdr:cNvPr>
        <xdr:cNvSpPr/>
      </xdr:nvSpPr>
      <xdr:spPr>
        <a:xfrm>
          <a:off x="3968461" y="599332"/>
          <a:ext cx="6934448" cy="1146714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2800" b="1">
              <a:solidFill>
                <a:schemeClr val="tx1"/>
              </a:solidFill>
              <a:latin typeface="Agency FB" panose="020B0503020202020204" pitchFamily="34" charset="0"/>
            </a:rPr>
            <a:t>Check</a:t>
          </a:r>
          <a:r>
            <a:rPr lang="fr-FR" sz="2800" b="1" baseline="0">
              <a:solidFill>
                <a:schemeClr val="tx1"/>
              </a:solidFill>
              <a:latin typeface="Agency FB" panose="020B0503020202020204" pitchFamily="34" charset="0"/>
            </a:rPr>
            <a:t>list Planning travaux</a:t>
          </a:r>
          <a:endParaRPr lang="fr-FR" sz="2800" b="1">
            <a:solidFill>
              <a:schemeClr val="tx1"/>
            </a:solidFill>
            <a:latin typeface="Agency FB" panose="020B0503020202020204" pitchFamily="34" charset="0"/>
          </a:endParaRPr>
        </a:p>
      </xdr:txBody>
    </xdr:sp>
    <xdr:clientData/>
  </xdr:twoCellAnchor>
  <xdr:twoCellAnchor>
    <xdr:from>
      <xdr:col>1</xdr:col>
      <xdr:colOff>150813</xdr:colOff>
      <xdr:row>2</xdr:row>
      <xdr:rowOff>63500</xdr:rowOff>
    </xdr:from>
    <xdr:to>
      <xdr:col>1</xdr:col>
      <xdr:colOff>2151063</xdr:colOff>
      <xdr:row>4</xdr:row>
      <xdr:rowOff>136525</xdr:rowOff>
    </xdr:to>
    <xdr:sp macro="" textlink="">
      <xdr:nvSpPr>
        <xdr:cNvPr id="6" name="Rectangle : coins arrondis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0634C8F-4B96-40F3-AD6B-DBF5A3467DCE}"/>
            </a:ext>
          </a:extLst>
        </xdr:cNvPr>
        <xdr:cNvSpPr/>
      </xdr:nvSpPr>
      <xdr:spPr>
        <a:xfrm>
          <a:off x="912813" y="444500"/>
          <a:ext cx="2000250" cy="1444625"/>
        </a:xfrm>
        <a:prstGeom prst="roundRect">
          <a:avLst/>
        </a:prstGeom>
        <a:solidFill>
          <a:srgbClr val="C0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4400"/>
            <a:t>Retour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</xdr:colOff>
      <xdr:row>0</xdr:row>
      <xdr:rowOff>0</xdr:rowOff>
    </xdr:from>
    <xdr:to>
      <xdr:col>4</xdr:col>
      <xdr:colOff>0</xdr:colOff>
      <xdr:row>5</xdr:row>
      <xdr:rowOff>0</xdr:rowOff>
    </xdr:to>
    <xdr:sp macro="" textlink="">
      <xdr:nvSpPr>
        <xdr:cNvPr id="2" name="Titre">
          <a:extLst>
            <a:ext uri="{FF2B5EF4-FFF2-40B4-BE49-F238E27FC236}">
              <a16:creationId xmlns:a16="http://schemas.microsoft.com/office/drawing/2014/main" id="{223B571E-9477-4E63-9866-97DFED5A6E2C}"/>
            </a:ext>
          </a:extLst>
        </xdr:cNvPr>
        <xdr:cNvSpPr/>
      </xdr:nvSpPr>
      <xdr:spPr>
        <a:xfrm>
          <a:off x="3078481" y="0"/>
          <a:ext cx="9044939" cy="2072640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16</xdr:row>
      <xdr:rowOff>0</xdr:rowOff>
    </xdr:to>
    <xdr:sp macro="" textlink="">
      <xdr:nvSpPr>
        <xdr:cNvPr id="3" name="Marge gauche">
          <a:extLst>
            <a:ext uri="{FF2B5EF4-FFF2-40B4-BE49-F238E27FC236}">
              <a16:creationId xmlns:a16="http://schemas.microsoft.com/office/drawing/2014/main" id="{C0066893-DA29-4624-88DC-4A50FCB6AEF1}"/>
            </a:ext>
          </a:extLst>
        </xdr:cNvPr>
        <xdr:cNvSpPr/>
      </xdr:nvSpPr>
      <xdr:spPr>
        <a:xfrm>
          <a:off x="0" y="0"/>
          <a:ext cx="3078480" cy="8168640"/>
        </a:xfrm>
        <a:prstGeom prst="rect">
          <a:avLst/>
        </a:prstGeom>
        <a:solidFill>
          <a:srgbClr val="0066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0</xdr:colOff>
      <xdr:row>1</xdr:row>
      <xdr:rowOff>190499</xdr:rowOff>
    </xdr:from>
    <xdr:to>
      <xdr:col>2</xdr:col>
      <xdr:colOff>2</xdr:colOff>
      <xdr:row>16</xdr:row>
      <xdr:rowOff>-1</xdr:rowOff>
    </xdr:to>
    <xdr:sp macro="" textlink="">
      <xdr:nvSpPr>
        <xdr:cNvPr id="4" name="Menu">
          <a:extLst>
            <a:ext uri="{FF2B5EF4-FFF2-40B4-BE49-F238E27FC236}">
              <a16:creationId xmlns:a16="http://schemas.microsoft.com/office/drawing/2014/main" id="{9C5682E3-3CBD-4485-9E6E-647356508839}"/>
            </a:ext>
          </a:extLst>
        </xdr:cNvPr>
        <xdr:cNvSpPr/>
      </xdr:nvSpPr>
      <xdr:spPr>
        <a:xfrm rot="16200000">
          <a:off x="-1958339" y="3131818"/>
          <a:ext cx="7787640" cy="2286002"/>
        </a:xfrm>
        <a:prstGeom prst="round1Rect">
          <a:avLst/>
        </a:prstGeom>
        <a:solidFill>
          <a:srgbClr val="008DA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987136</xdr:colOff>
      <xdr:row>2</xdr:row>
      <xdr:rowOff>218332</xdr:rowOff>
    </xdr:from>
    <xdr:to>
      <xdr:col>3</xdr:col>
      <xdr:colOff>2263734</xdr:colOff>
      <xdr:row>3</xdr:row>
      <xdr:rowOff>679246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E772925F-5A87-4199-AFD3-692E9916D27C}"/>
            </a:ext>
          </a:extLst>
        </xdr:cNvPr>
        <xdr:cNvSpPr/>
      </xdr:nvSpPr>
      <xdr:spPr>
        <a:xfrm>
          <a:off x="4065616" y="599332"/>
          <a:ext cx="7098278" cy="1146714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2800" b="1">
              <a:solidFill>
                <a:schemeClr val="tx1"/>
              </a:solidFill>
              <a:latin typeface="Agency FB" panose="020B0503020202020204" pitchFamily="34" charset="0"/>
            </a:rPr>
            <a:t>Check</a:t>
          </a:r>
          <a:r>
            <a:rPr lang="fr-FR" sz="2800" b="1" baseline="0">
              <a:solidFill>
                <a:schemeClr val="tx1"/>
              </a:solidFill>
              <a:latin typeface="Agency FB" panose="020B0503020202020204" pitchFamily="34" charset="0"/>
            </a:rPr>
            <a:t>list négociation</a:t>
          </a:r>
          <a:endParaRPr lang="fr-FR" sz="2800" b="1">
            <a:solidFill>
              <a:schemeClr val="tx1"/>
            </a:solidFill>
            <a:latin typeface="Agency FB" panose="020B0503020202020204" pitchFamily="34" charset="0"/>
          </a:endParaRPr>
        </a:p>
      </xdr:txBody>
    </xdr:sp>
    <xdr:clientData/>
  </xdr:twoCellAnchor>
  <xdr:twoCellAnchor>
    <xdr:from>
      <xdr:col>1</xdr:col>
      <xdr:colOff>150813</xdr:colOff>
      <xdr:row>2</xdr:row>
      <xdr:rowOff>63500</xdr:rowOff>
    </xdr:from>
    <xdr:to>
      <xdr:col>1</xdr:col>
      <xdr:colOff>2151063</xdr:colOff>
      <xdr:row>4</xdr:row>
      <xdr:rowOff>136525</xdr:rowOff>
    </xdr:to>
    <xdr:sp macro="" textlink="">
      <xdr:nvSpPr>
        <xdr:cNvPr id="6" name="Rectangle : coins arrondis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673755F-DBC9-4DE3-A3B2-1E1046FAF9A6}"/>
            </a:ext>
          </a:extLst>
        </xdr:cNvPr>
        <xdr:cNvSpPr/>
      </xdr:nvSpPr>
      <xdr:spPr>
        <a:xfrm>
          <a:off x="943293" y="444500"/>
          <a:ext cx="2000250" cy="1444625"/>
        </a:xfrm>
        <a:prstGeom prst="roundRect">
          <a:avLst/>
        </a:prstGeom>
        <a:solidFill>
          <a:srgbClr val="C0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4400"/>
            <a:t>Retour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</xdr:colOff>
      <xdr:row>0</xdr:row>
      <xdr:rowOff>0</xdr:rowOff>
    </xdr:from>
    <xdr:to>
      <xdr:col>4</xdr:col>
      <xdr:colOff>0</xdr:colOff>
      <xdr:row>5</xdr:row>
      <xdr:rowOff>0</xdr:rowOff>
    </xdr:to>
    <xdr:sp macro="" textlink="">
      <xdr:nvSpPr>
        <xdr:cNvPr id="2" name="Titre">
          <a:extLst>
            <a:ext uri="{FF2B5EF4-FFF2-40B4-BE49-F238E27FC236}">
              <a16:creationId xmlns:a16="http://schemas.microsoft.com/office/drawing/2014/main" id="{8805AA87-90BF-4B88-80FB-014089C31444}"/>
            </a:ext>
          </a:extLst>
        </xdr:cNvPr>
        <xdr:cNvSpPr/>
      </xdr:nvSpPr>
      <xdr:spPr>
        <a:xfrm>
          <a:off x="3078481" y="0"/>
          <a:ext cx="9044939" cy="2072640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16</xdr:row>
      <xdr:rowOff>0</xdr:rowOff>
    </xdr:to>
    <xdr:sp macro="" textlink="">
      <xdr:nvSpPr>
        <xdr:cNvPr id="3" name="Marge gauche">
          <a:extLst>
            <a:ext uri="{FF2B5EF4-FFF2-40B4-BE49-F238E27FC236}">
              <a16:creationId xmlns:a16="http://schemas.microsoft.com/office/drawing/2014/main" id="{EC00976E-1E17-4D48-A873-3F4783093FE0}"/>
            </a:ext>
          </a:extLst>
        </xdr:cNvPr>
        <xdr:cNvSpPr/>
      </xdr:nvSpPr>
      <xdr:spPr>
        <a:xfrm>
          <a:off x="0" y="0"/>
          <a:ext cx="3078480" cy="8168640"/>
        </a:xfrm>
        <a:prstGeom prst="rect">
          <a:avLst/>
        </a:prstGeom>
        <a:solidFill>
          <a:srgbClr val="0066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0</xdr:colOff>
      <xdr:row>1</xdr:row>
      <xdr:rowOff>190499</xdr:rowOff>
    </xdr:from>
    <xdr:to>
      <xdr:col>2</xdr:col>
      <xdr:colOff>2</xdr:colOff>
      <xdr:row>16</xdr:row>
      <xdr:rowOff>-1</xdr:rowOff>
    </xdr:to>
    <xdr:sp macro="" textlink="">
      <xdr:nvSpPr>
        <xdr:cNvPr id="4" name="Menu">
          <a:extLst>
            <a:ext uri="{FF2B5EF4-FFF2-40B4-BE49-F238E27FC236}">
              <a16:creationId xmlns:a16="http://schemas.microsoft.com/office/drawing/2014/main" id="{65D3007C-AE27-498F-80DC-7DC1AFC8918B}"/>
            </a:ext>
          </a:extLst>
        </xdr:cNvPr>
        <xdr:cNvSpPr/>
      </xdr:nvSpPr>
      <xdr:spPr>
        <a:xfrm rot="16200000">
          <a:off x="-1958339" y="3131818"/>
          <a:ext cx="7787640" cy="2286002"/>
        </a:xfrm>
        <a:prstGeom prst="round1Rect">
          <a:avLst/>
        </a:prstGeom>
        <a:solidFill>
          <a:srgbClr val="008DA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987136</xdr:colOff>
      <xdr:row>2</xdr:row>
      <xdr:rowOff>218332</xdr:rowOff>
    </xdr:from>
    <xdr:to>
      <xdr:col>3</xdr:col>
      <xdr:colOff>2263734</xdr:colOff>
      <xdr:row>3</xdr:row>
      <xdr:rowOff>679246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728F8914-DE92-4437-9519-E23D45C77BE9}"/>
            </a:ext>
          </a:extLst>
        </xdr:cNvPr>
        <xdr:cNvSpPr/>
      </xdr:nvSpPr>
      <xdr:spPr>
        <a:xfrm>
          <a:off x="4065616" y="599332"/>
          <a:ext cx="7098278" cy="1146714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2800" b="1">
              <a:solidFill>
                <a:schemeClr val="tx1"/>
              </a:solidFill>
              <a:latin typeface="Agency FB" panose="020B0503020202020204" pitchFamily="34" charset="0"/>
            </a:rPr>
            <a:t>Check</a:t>
          </a:r>
          <a:r>
            <a:rPr lang="fr-FR" sz="2800" b="1" baseline="0">
              <a:solidFill>
                <a:schemeClr val="tx1"/>
              </a:solidFill>
              <a:latin typeface="Agency FB" panose="020B0503020202020204" pitchFamily="34" charset="0"/>
            </a:rPr>
            <a:t>list attribution</a:t>
          </a:r>
          <a:endParaRPr lang="fr-FR" sz="2800" b="1">
            <a:solidFill>
              <a:schemeClr val="tx1"/>
            </a:solidFill>
            <a:latin typeface="Agency FB" panose="020B0503020202020204" pitchFamily="34" charset="0"/>
          </a:endParaRPr>
        </a:p>
      </xdr:txBody>
    </xdr:sp>
    <xdr:clientData/>
  </xdr:twoCellAnchor>
  <xdr:twoCellAnchor>
    <xdr:from>
      <xdr:col>1</xdr:col>
      <xdr:colOff>150813</xdr:colOff>
      <xdr:row>2</xdr:row>
      <xdr:rowOff>63500</xdr:rowOff>
    </xdr:from>
    <xdr:to>
      <xdr:col>1</xdr:col>
      <xdr:colOff>2151063</xdr:colOff>
      <xdr:row>4</xdr:row>
      <xdr:rowOff>136525</xdr:rowOff>
    </xdr:to>
    <xdr:sp macro="" textlink="">
      <xdr:nvSpPr>
        <xdr:cNvPr id="6" name="Rectangle : coins arrondis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D49E114-7F87-417D-B4F1-F7FF593768BC}"/>
            </a:ext>
          </a:extLst>
        </xdr:cNvPr>
        <xdr:cNvSpPr/>
      </xdr:nvSpPr>
      <xdr:spPr>
        <a:xfrm>
          <a:off x="943293" y="444500"/>
          <a:ext cx="2000250" cy="1444625"/>
        </a:xfrm>
        <a:prstGeom prst="roundRect">
          <a:avLst/>
        </a:prstGeom>
        <a:solidFill>
          <a:srgbClr val="C0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4400"/>
            <a:t>Retour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</xdr:colOff>
      <xdr:row>0</xdr:row>
      <xdr:rowOff>0</xdr:rowOff>
    </xdr:from>
    <xdr:to>
      <xdr:col>4</xdr:col>
      <xdr:colOff>0</xdr:colOff>
      <xdr:row>5</xdr:row>
      <xdr:rowOff>0</xdr:rowOff>
    </xdr:to>
    <xdr:sp macro="" textlink="">
      <xdr:nvSpPr>
        <xdr:cNvPr id="2" name="Titre">
          <a:extLst>
            <a:ext uri="{FF2B5EF4-FFF2-40B4-BE49-F238E27FC236}">
              <a16:creationId xmlns:a16="http://schemas.microsoft.com/office/drawing/2014/main" id="{5F6E584F-500B-422D-961F-3C3F69C42A32}"/>
            </a:ext>
          </a:extLst>
        </xdr:cNvPr>
        <xdr:cNvSpPr/>
      </xdr:nvSpPr>
      <xdr:spPr>
        <a:xfrm>
          <a:off x="3078481" y="0"/>
          <a:ext cx="9044939" cy="2072640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34</xdr:row>
      <xdr:rowOff>23812</xdr:rowOff>
    </xdr:to>
    <xdr:sp macro="" textlink="">
      <xdr:nvSpPr>
        <xdr:cNvPr id="3" name="Marge gauche">
          <a:extLst>
            <a:ext uri="{FF2B5EF4-FFF2-40B4-BE49-F238E27FC236}">
              <a16:creationId xmlns:a16="http://schemas.microsoft.com/office/drawing/2014/main" id="{E9D26A12-EC6A-471D-915F-8180CF398A3C}"/>
            </a:ext>
          </a:extLst>
        </xdr:cNvPr>
        <xdr:cNvSpPr/>
      </xdr:nvSpPr>
      <xdr:spPr>
        <a:xfrm>
          <a:off x="0" y="0"/>
          <a:ext cx="2976563" cy="18478500"/>
        </a:xfrm>
        <a:prstGeom prst="rect">
          <a:avLst/>
        </a:prstGeom>
        <a:solidFill>
          <a:srgbClr val="0066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1</xdr:colOff>
      <xdr:row>1</xdr:row>
      <xdr:rowOff>190498</xdr:rowOff>
    </xdr:from>
    <xdr:to>
      <xdr:col>2</xdr:col>
      <xdr:colOff>3</xdr:colOff>
      <xdr:row>33</xdr:row>
      <xdr:rowOff>523877</xdr:rowOff>
    </xdr:to>
    <xdr:sp macro="" textlink="">
      <xdr:nvSpPr>
        <xdr:cNvPr id="4" name="Menu">
          <a:extLst>
            <a:ext uri="{FF2B5EF4-FFF2-40B4-BE49-F238E27FC236}">
              <a16:creationId xmlns:a16="http://schemas.microsoft.com/office/drawing/2014/main" id="{F92F73BF-CBA8-4A59-A011-CD9ABF270BC3}"/>
            </a:ext>
          </a:extLst>
        </xdr:cNvPr>
        <xdr:cNvSpPr/>
      </xdr:nvSpPr>
      <xdr:spPr>
        <a:xfrm rot="16200000">
          <a:off x="-7155656" y="8298655"/>
          <a:ext cx="18049879" cy="2214565"/>
        </a:xfrm>
        <a:prstGeom prst="round1Rect">
          <a:avLst/>
        </a:prstGeom>
        <a:solidFill>
          <a:srgbClr val="008DA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987136</xdr:colOff>
      <xdr:row>2</xdr:row>
      <xdr:rowOff>218332</xdr:rowOff>
    </xdr:from>
    <xdr:to>
      <xdr:col>3</xdr:col>
      <xdr:colOff>2263734</xdr:colOff>
      <xdr:row>3</xdr:row>
      <xdr:rowOff>679246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EC0F3828-C6DE-4C98-AA80-9A80D36A18A2}"/>
            </a:ext>
          </a:extLst>
        </xdr:cNvPr>
        <xdr:cNvSpPr/>
      </xdr:nvSpPr>
      <xdr:spPr>
        <a:xfrm>
          <a:off x="4065616" y="599332"/>
          <a:ext cx="7098278" cy="1146714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2800" b="1">
              <a:solidFill>
                <a:schemeClr val="tx1"/>
              </a:solidFill>
              <a:latin typeface="Agency FB" panose="020B0503020202020204" pitchFamily="34" charset="0"/>
            </a:rPr>
            <a:t>Check</a:t>
          </a:r>
          <a:r>
            <a:rPr lang="fr-FR" sz="2800" b="1" baseline="0">
              <a:solidFill>
                <a:schemeClr val="tx1"/>
              </a:solidFill>
              <a:latin typeface="Agency FB" panose="020B0503020202020204" pitchFamily="34" charset="0"/>
            </a:rPr>
            <a:t>list planning préparation 2</a:t>
          </a:r>
          <a:endParaRPr lang="fr-FR" sz="2800" b="1">
            <a:solidFill>
              <a:schemeClr val="tx1"/>
            </a:solidFill>
            <a:latin typeface="Agency FB" panose="020B0503020202020204" pitchFamily="34" charset="0"/>
          </a:endParaRPr>
        </a:p>
      </xdr:txBody>
    </xdr:sp>
    <xdr:clientData/>
  </xdr:twoCellAnchor>
  <xdr:twoCellAnchor>
    <xdr:from>
      <xdr:col>1</xdr:col>
      <xdr:colOff>150813</xdr:colOff>
      <xdr:row>2</xdr:row>
      <xdr:rowOff>63500</xdr:rowOff>
    </xdr:from>
    <xdr:to>
      <xdr:col>1</xdr:col>
      <xdr:colOff>2151063</xdr:colOff>
      <xdr:row>4</xdr:row>
      <xdr:rowOff>136525</xdr:rowOff>
    </xdr:to>
    <xdr:sp macro="" textlink="">
      <xdr:nvSpPr>
        <xdr:cNvPr id="6" name="Rectangle : coins arrondis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50C2CCA-E5AB-474E-9660-5EB86A1A88BD}"/>
            </a:ext>
          </a:extLst>
        </xdr:cNvPr>
        <xdr:cNvSpPr/>
      </xdr:nvSpPr>
      <xdr:spPr>
        <a:xfrm>
          <a:off x="943293" y="444500"/>
          <a:ext cx="2000250" cy="1444625"/>
        </a:xfrm>
        <a:prstGeom prst="roundRect">
          <a:avLst/>
        </a:prstGeom>
        <a:solidFill>
          <a:srgbClr val="C0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4400"/>
            <a:t>Retour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</xdr:colOff>
      <xdr:row>0</xdr:row>
      <xdr:rowOff>0</xdr:rowOff>
    </xdr:from>
    <xdr:to>
      <xdr:col>4</xdr:col>
      <xdr:colOff>0</xdr:colOff>
      <xdr:row>5</xdr:row>
      <xdr:rowOff>0</xdr:rowOff>
    </xdr:to>
    <xdr:sp macro="" textlink="">
      <xdr:nvSpPr>
        <xdr:cNvPr id="2" name="Titre">
          <a:extLst>
            <a:ext uri="{FF2B5EF4-FFF2-40B4-BE49-F238E27FC236}">
              <a16:creationId xmlns:a16="http://schemas.microsoft.com/office/drawing/2014/main" id="{A0C860E6-F330-4BB6-A68B-921CAC8C1F1E}"/>
            </a:ext>
          </a:extLst>
        </xdr:cNvPr>
        <xdr:cNvSpPr/>
      </xdr:nvSpPr>
      <xdr:spPr>
        <a:xfrm>
          <a:off x="3078481" y="0"/>
          <a:ext cx="9044939" cy="2072640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21</xdr:row>
      <xdr:rowOff>0</xdr:rowOff>
    </xdr:to>
    <xdr:sp macro="" textlink="">
      <xdr:nvSpPr>
        <xdr:cNvPr id="3" name="Marge gauche">
          <a:extLst>
            <a:ext uri="{FF2B5EF4-FFF2-40B4-BE49-F238E27FC236}">
              <a16:creationId xmlns:a16="http://schemas.microsoft.com/office/drawing/2014/main" id="{1DFE59D3-BEA9-4E01-9FE2-24C48915E857}"/>
            </a:ext>
          </a:extLst>
        </xdr:cNvPr>
        <xdr:cNvSpPr/>
      </xdr:nvSpPr>
      <xdr:spPr>
        <a:xfrm>
          <a:off x="0" y="0"/>
          <a:ext cx="3078480" cy="10988040"/>
        </a:xfrm>
        <a:prstGeom prst="rect">
          <a:avLst/>
        </a:prstGeom>
        <a:solidFill>
          <a:srgbClr val="0066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0</xdr:colOff>
      <xdr:row>1</xdr:row>
      <xdr:rowOff>190499</xdr:rowOff>
    </xdr:from>
    <xdr:to>
      <xdr:col>2</xdr:col>
      <xdr:colOff>2</xdr:colOff>
      <xdr:row>21</xdr:row>
      <xdr:rowOff>-1</xdr:rowOff>
    </xdr:to>
    <xdr:sp macro="" textlink="">
      <xdr:nvSpPr>
        <xdr:cNvPr id="4" name="Menu">
          <a:extLst>
            <a:ext uri="{FF2B5EF4-FFF2-40B4-BE49-F238E27FC236}">
              <a16:creationId xmlns:a16="http://schemas.microsoft.com/office/drawing/2014/main" id="{3DB78393-A9E5-4456-89FA-964E70E80650}"/>
            </a:ext>
          </a:extLst>
        </xdr:cNvPr>
        <xdr:cNvSpPr/>
      </xdr:nvSpPr>
      <xdr:spPr>
        <a:xfrm rot="16200000">
          <a:off x="-3368039" y="4541518"/>
          <a:ext cx="10607040" cy="2286002"/>
        </a:xfrm>
        <a:prstGeom prst="round1Rect">
          <a:avLst/>
        </a:prstGeom>
        <a:solidFill>
          <a:srgbClr val="008DA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987136</xdr:colOff>
      <xdr:row>2</xdr:row>
      <xdr:rowOff>218332</xdr:rowOff>
    </xdr:from>
    <xdr:to>
      <xdr:col>3</xdr:col>
      <xdr:colOff>2263734</xdr:colOff>
      <xdr:row>3</xdr:row>
      <xdr:rowOff>679246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2426CCFE-C686-417B-83DF-D71F241F2D5F}"/>
            </a:ext>
          </a:extLst>
        </xdr:cNvPr>
        <xdr:cNvSpPr/>
      </xdr:nvSpPr>
      <xdr:spPr>
        <a:xfrm>
          <a:off x="4065616" y="599332"/>
          <a:ext cx="7098278" cy="1146714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2800" b="1">
              <a:solidFill>
                <a:schemeClr val="tx1"/>
              </a:solidFill>
              <a:latin typeface="Agency FB" panose="020B0503020202020204" pitchFamily="34" charset="0"/>
            </a:rPr>
            <a:t>Check</a:t>
          </a:r>
          <a:r>
            <a:rPr lang="fr-FR" sz="2800" b="1" baseline="0">
              <a:solidFill>
                <a:schemeClr val="tx1"/>
              </a:solidFill>
              <a:latin typeface="Agency FB" panose="020B0503020202020204" pitchFamily="34" charset="0"/>
            </a:rPr>
            <a:t>list Planning travaux 2</a:t>
          </a:r>
          <a:endParaRPr lang="fr-FR" sz="2800" b="1">
            <a:solidFill>
              <a:schemeClr val="tx1"/>
            </a:solidFill>
            <a:latin typeface="Agency FB" panose="020B0503020202020204" pitchFamily="34" charset="0"/>
          </a:endParaRPr>
        </a:p>
      </xdr:txBody>
    </xdr:sp>
    <xdr:clientData/>
  </xdr:twoCellAnchor>
  <xdr:twoCellAnchor>
    <xdr:from>
      <xdr:col>1</xdr:col>
      <xdr:colOff>150813</xdr:colOff>
      <xdr:row>2</xdr:row>
      <xdr:rowOff>63500</xdr:rowOff>
    </xdr:from>
    <xdr:to>
      <xdr:col>1</xdr:col>
      <xdr:colOff>2151063</xdr:colOff>
      <xdr:row>4</xdr:row>
      <xdr:rowOff>136525</xdr:rowOff>
    </xdr:to>
    <xdr:sp macro="" textlink="">
      <xdr:nvSpPr>
        <xdr:cNvPr id="6" name="Rectangle : coins arrondis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115EAE6-0B82-497D-BCB1-C75A76172FF1}"/>
            </a:ext>
          </a:extLst>
        </xdr:cNvPr>
        <xdr:cNvSpPr/>
      </xdr:nvSpPr>
      <xdr:spPr>
        <a:xfrm>
          <a:off x="943293" y="444500"/>
          <a:ext cx="2000250" cy="1444625"/>
        </a:xfrm>
        <a:prstGeom prst="roundRect">
          <a:avLst/>
        </a:prstGeom>
        <a:solidFill>
          <a:srgbClr val="C0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4400"/>
            <a:t>Retour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2" name="Titre">
          <a:extLst>
            <a:ext uri="{FF2B5EF4-FFF2-40B4-BE49-F238E27FC236}">
              <a16:creationId xmlns:a16="http://schemas.microsoft.com/office/drawing/2014/main" id="{1FA5B3E3-86AF-4448-BA4B-E4B32D72D5ED}"/>
            </a:ext>
          </a:extLst>
        </xdr:cNvPr>
        <xdr:cNvSpPr/>
      </xdr:nvSpPr>
      <xdr:spPr>
        <a:xfrm>
          <a:off x="3078481" y="0"/>
          <a:ext cx="9044939" cy="2072640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16</xdr:row>
      <xdr:rowOff>0</xdr:rowOff>
    </xdr:to>
    <xdr:sp macro="" textlink="">
      <xdr:nvSpPr>
        <xdr:cNvPr id="3" name="Marge gauche">
          <a:extLst>
            <a:ext uri="{FF2B5EF4-FFF2-40B4-BE49-F238E27FC236}">
              <a16:creationId xmlns:a16="http://schemas.microsoft.com/office/drawing/2014/main" id="{6F8E9C78-9B40-461F-9971-65D12B5E79E4}"/>
            </a:ext>
          </a:extLst>
        </xdr:cNvPr>
        <xdr:cNvSpPr/>
      </xdr:nvSpPr>
      <xdr:spPr>
        <a:xfrm>
          <a:off x="0" y="0"/>
          <a:ext cx="3078480" cy="8168640"/>
        </a:xfrm>
        <a:prstGeom prst="rect">
          <a:avLst/>
        </a:prstGeom>
        <a:solidFill>
          <a:srgbClr val="0066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0</xdr:colOff>
      <xdr:row>1</xdr:row>
      <xdr:rowOff>190499</xdr:rowOff>
    </xdr:from>
    <xdr:to>
      <xdr:col>2</xdr:col>
      <xdr:colOff>2</xdr:colOff>
      <xdr:row>16</xdr:row>
      <xdr:rowOff>-1</xdr:rowOff>
    </xdr:to>
    <xdr:sp macro="" textlink="">
      <xdr:nvSpPr>
        <xdr:cNvPr id="4" name="Menu">
          <a:extLst>
            <a:ext uri="{FF2B5EF4-FFF2-40B4-BE49-F238E27FC236}">
              <a16:creationId xmlns:a16="http://schemas.microsoft.com/office/drawing/2014/main" id="{18C6E794-16CE-4D82-8238-6532BA45DBD5}"/>
            </a:ext>
          </a:extLst>
        </xdr:cNvPr>
        <xdr:cNvSpPr/>
      </xdr:nvSpPr>
      <xdr:spPr>
        <a:xfrm rot="16200000">
          <a:off x="-1958339" y="3131818"/>
          <a:ext cx="7787640" cy="2286002"/>
        </a:xfrm>
        <a:prstGeom prst="round1Rect">
          <a:avLst/>
        </a:prstGeom>
        <a:solidFill>
          <a:srgbClr val="008DA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987136</xdr:colOff>
      <xdr:row>2</xdr:row>
      <xdr:rowOff>218332</xdr:rowOff>
    </xdr:from>
    <xdr:to>
      <xdr:col>4</xdr:col>
      <xdr:colOff>2263734</xdr:colOff>
      <xdr:row>3</xdr:row>
      <xdr:rowOff>679246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CE4F56B8-AD77-4416-9123-606218E02F13}"/>
            </a:ext>
          </a:extLst>
        </xdr:cNvPr>
        <xdr:cNvSpPr/>
      </xdr:nvSpPr>
      <xdr:spPr>
        <a:xfrm>
          <a:off x="4065616" y="599332"/>
          <a:ext cx="7098278" cy="1146714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2800" b="1">
              <a:solidFill>
                <a:schemeClr val="tx1"/>
              </a:solidFill>
              <a:latin typeface="Agency FB" panose="020B0503020202020204" pitchFamily="34" charset="0"/>
            </a:rPr>
            <a:t>Check</a:t>
          </a:r>
          <a:r>
            <a:rPr lang="fr-FR" sz="2800" b="1" baseline="0">
              <a:solidFill>
                <a:schemeClr val="tx1"/>
              </a:solidFill>
              <a:latin typeface="Agency FB" panose="020B0503020202020204" pitchFamily="34" charset="0"/>
            </a:rPr>
            <a:t>list réunion 0</a:t>
          </a:r>
          <a:endParaRPr lang="fr-FR" sz="2800" b="1">
            <a:solidFill>
              <a:schemeClr val="tx1"/>
            </a:solidFill>
            <a:latin typeface="Agency FB" panose="020B0503020202020204" pitchFamily="34" charset="0"/>
          </a:endParaRPr>
        </a:p>
      </xdr:txBody>
    </xdr:sp>
    <xdr:clientData/>
  </xdr:twoCellAnchor>
  <xdr:twoCellAnchor>
    <xdr:from>
      <xdr:col>1</xdr:col>
      <xdr:colOff>150813</xdr:colOff>
      <xdr:row>2</xdr:row>
      <xdr:rowOff>63500</xdr:rowOff>
    </xdr:from>
    <xdr:to>
      <xdr:col>1</xdr:col>
      <xdr:colOff>2151063</xdr:colOff>
      <xdr:row>4</xdr:row>
      <xdr:rowOff>136525</xdr:rowOff>
    </xdr:to>
    <xdr:sp macro="" textlink="">
      <xdr:nvSpPr>
        <xdr:cNvPr id="6" name="Rectangle : coins arrondis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4C51A82-F967-4241-BE5D-3DBB1213BC7C}"/>
            </a:ext>
          </a:extLst>
        </xdr:cNvPr>
        <xdr:cNvSpPr/>
      </xdr:nvSpPr>
      <xdr:spPr>
        <a:xfrm>
          <a:off x="943293" y="444500"/>
          <a:ext cx="2000250" cy="1444625"/>
        </a:xfrm>
        <a:prstGeom prst="roundRect">
          <a:avLst/>
        </a:prstGeom>
        <a:solidFill>
          <a:srgbClr val="C0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4400"/>
            <a:t>Retour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</xdr:colOff>
      <xdr:row>0</xdr:row>
      <xdr:rowOff>0</xdr:rowOff>
    </xdr:from>
    <xdr:to>
      <xdr:col>4</xdr:col>
      <xdr:colOff>0</xdr:colOff>
      <xdr:row>5</xdr:row>
      <xdr:rowOff>0</xdr:rowOff>
    </xdr:to>
    <xdr:sp macro="" textlink="">
      <xdr:nvSpPr>
        <xdr:cNvPr id="2" name="Titre">
          <a:extLst>
            <a:ext uri="{FF2B5EF4-FFF2-40B4-BE49-F238E27FC236}">
              <a16:creationId xmlns:a16="http://schemas.microsoft.com/office/drawing/2014/main" id="{FC1CD5B9-4F10-47E4-9AC2-742CECDC826D}"/>
            </a:ext>
          </a:extLst>
        </xdr:cNvPr>
        <xdr:cNvSpPr/>
      </xdr:nvSpPr>
      <xdr:spPr>
        <a:xfrm>
          <a:off x="3078481" y="0"/>
          <a:ext cx="9044939" cy="2072640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17</xdr:row>
      <xdr:rowOff>0</xdr:rowOff>
    </xdr:to>
    <xdr:sp macro="" textlink="">
      <xdr:nvSpPr>
        <xdr:cNvPr id="3" name="Marge gauche">
          <a:extLst>
            <a:ext uri="{FF2B5EF4-FFF2-40B4-BE49-F238E27FC236}">
              <a16:creationId xmlns:a16="http://schemas.microsoft.com/office/drawing/2014/main" id="{C3B999A0-6297-47AC-8945-DD10A7A36283}"/>
            </a:ext>
          </a:extLst>
        </xdr:cNvPr>
        <xdr:cNvSpPr/>
      </xdr:nvSpPr>
      <xdr:spPr>
        <a:xfrm>
          <a:off x="0" y="0"/>
          <a:ext cx="3078480" cy="8168640"/>
        </a:xfrm>
        <a:prstGeom prst="rect">
          <a:avLst/>
        </a:prstGeom>
        <a:solidFill>
          <a:srgbClr val="0066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0</xdr:colOff>
      <xdr:row>1</xdr:row>
      <xdr:rowOff>190499</xdr:rowOff>
    </xdr:from>
    <xdr:to>
      <xdr:col>2</xdr:col>
      <xdr:colOff>2</xdr:colOff>
      <xdr:row>17</xdr:row>
      <xdr:rowOff>-1</xdr:rowOff>
    </xdr:to>
    <xdr:sp macro="" textlink="">
      <xdr:nvSpPr>
        <xdr:cNvPr id="4" name="Menu">
          <a:extLst>
            <a:ext uri="{FF2B5EF4-FFF2-40B4-BE49-F238E27FC236}">
              <a16:creationId xmlns:a16="http://schemas.microsoft.com/office/drawing/2014/main" id="{189FDEAE-57F9-42B1-8022-6F0B6F973842}"/>
            </a:ext>
          </a:extLst>
        </xdr:cNvPr>
        <xdr:cNvSpPr/>
      </xdr:nvSpPr>
      <xdr:spPr>
        <a:xfrm rot="16200000">
          <a:off x="-1958339" y="3131818"/>
          <a:ext cx="7787640" cy="2286002"/>
        </a:xfrm>
        <a:prstGeom prst="round1Rect">
          <a:avLst/>
        </a:prstGeom>
        <a:solidFill>
          <a:srgbClr val="008DA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987136</xdr:colOff>
      <xdr:row>2</xdr:row>
      <xdr:rowOff>218332</xdr:rowOff>
    </xdr:from>
    <xdr:to>
      <xdr:col>3</xdr:col>
      <xdr:colOff>2263734</xdr:colOff>
      <xdr:row>3</xdr:row>
      <xdr:rowOff>679246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B6078383-29AA-4645-AB4C-FC52B6ED6BB6}"/>
            </a:ext>
          </a:extLst>
        </xdr:cNvPr>
        <xdr:cNvSpPr/>
      </xdr:nvSpPr>
      <xdr:spPr>
        <a:xfrm>
          <a:off x="4065616" y="599332"/>
          <a:ext cx="7098278" cy="1146714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2800" b="1">
              <a:solidFill>
                <a:schemeClr val="tx1"/>
              </a:solidFill>
              <a:latin typeface="Agency FB" panose="020B0503020202020204" pitchFamily="34" charset="0"/>
            </a:rPr>
            <a:t>Check</a:t>
          </a:r>
          <a:r>
            <a:rPr lang="fr-FR" sz="2800" b="1" baseline="0">
              <a:solidFill>
                <a:schemeClr val="tx1"/>
              </a:solidFill>
              <a:latin typeface="Agency FB" panose="020B0503020202020204" pitchFamily="34" charset="0"/>
            </a:rPr>
            <a:t>list réunion de chantier</a:t>
          </a:r>
          <a:endParaRPr lang="fr-FR" sz="2800" b="1">
            <a:solidFill>
              <a:schemeClr val="tx1"/>
            </a:solidFill>
            <a:latin typeface="Agency FB" panose="020B0503020202020204" pitchFamily="34" charset="0"/>
          </a:endParaRPr>
        </a:p>
      </xdr:txBody>
    </xdr:sp>
    <xdr:clientData/>
  </xdr:twoCellAnchor>
  <xdr:twoCellAnchor>
    <xdr:from>
      <xdr:col>1</xdr:col>
      <xdr:colOff>150813</xdr:colOff>
      <xdr:row>2</xdr:row>
      <xdr:rowOff>63500</xdr:rowOff>
    </xdr:from>
    <xdr:to>
      <xdr:col>1</xdr:col>
      <xdr:colOff>2151063</xdr:colOff>
      <xdr:row>4</xdr:row>
      <xdr:rowOff>136525</xdr:rowOff>
    </xdr:to>
    <xdr:sp macro="" textlink="">
      <xdr:nvSpPr>
        <xdr:cNvPr id="6" name="Rectangle : coins arrondis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5F02E6B-4D92-4105-BCA1-3773220D0244}"/>
            </a:ext>
          </a:extLst>
        </xdr:cNvPr>
        <xdr:cNvSpPr/>
      </xdr:nvSpPr>
      <xdr:spPr>
        <a:xfrm>
          <a:off x="943293" y="444500"/>
          <a:ext cx="2000250" cy="1444625"/>
        </a:xfrm>
        <a:prstGeom prst="roundRect">
          <a:avLst/>
        </a:prstGeom>
        <a:solidFill>
          <a:srgbClr val="C0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4400"/>
            <a:t>Retour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</xdr:colOff>
      <xdr:row>0</xdr:row>
      <xdr:rowOff>0</xdr:rowOff>
    </xdr:from>
    <xdr:to>
      <xdr:col>4</xdr:col>
      <xdr:colOff>0</xdr:colOff>
      <xdr:row>5</xdr:row>
      <xdr:rowOff>0</xdr:rowOff>
    </xdr:to>
    <xdr:sp macro="" textlink="">
      <xdr:nvSpPr>
        <xdr:cNvPr id="2" name="Titre">
          <a:extLst>
            <a:ext uri="{FF2B5EF4-FFF2-40B4-BE49-F238E27FC236}">
              <a16:creationId xmlns:a16="http://schemas.microsoft.com/office/drawing/2014/main" id="{280F7427-40BE-4139-B0F0-96D98AA5171E}"/>
            </a:ext>
          </a:extLst>
        </xdr:cNvPr>
        <xdr:cNvSpPr/>
      </xdr:nvSpPr>
      <xdr:spPr>
        <a:xfrm>
          <a:off x="3078481" y="0"/>
          <a:ext cx="9044939" cy="2072640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16</xdr:row>
      <xdr:rowOff>0</xdr:rowOff>
    </xdr:to>
    <xdr:sp macro="" textlink="">
      <xdr:nvSpPr>
        <xdr:cNvPr id="3" name="Marge gauche">
          <a:extLst>
            <a:ext uri="{FF2B5EF4-FFF2-40B4-BE49-F238E27FC236}">
              <a16:creationId xmlns:a16="http://schemas.microsoft.com/office/drawing/2014/main" id="{A9D42257-5F1E-4ADE-B60F-EC8DB2C22CFD}"/>
            </a:ext>
          </a:extLst>
        </xdr:cNvPr>
        <xdr:cNvSpPr/>
      </xdr:nvSpPr>
      <xdr:spPr>
        <a:xfrm>
          <a:off x="0" y="0"/>
          <a:ext cx="3078480" cy="8168640"/>
        </a:xfrm>
        <a:prstGeom prst="rect">
          <a:avLst/>
        </a:prstGeom>
        <a:solidFill>
          <a:srgbClr val="0066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0</xdr:colOff>
      <xdr:row>1</xdr:row>
      <xdr:rowOff>190499</xdr:rowOff>
    </xdr:from>
    <xdr:to>
      <xdr:col>2</xdr:col>
      <xdr:colOff>2</xdr:colOff>
      <xdr:row>16</xdr:row>
      <xdr:rowOff>-1</xdr:rowOff>
    </xdr:to>
    <xdr:sp macro="" textlink="">
      <xdr:nvSpPr>
        <xdr:cNvPr id="4" name="Menu">
          <a:extLst>
            <a:ext uri="{FF2B5EF4-FFF2-40B4-BE49-F238E27FC236}">
              <a16:creationId xmlns:a16="http://schemas.microsoft.com/office/drawing/2014/main" id="{04265C89-7F70-4DFD-8C15-D28F98A3CE83}"/>
            </a:ext>
          </a:extLst>
        </xdr:cNvPr>
        <xdr:cNvSpPr/>
      </xdr:nvSpPr>
      <xdr:spPr>
        <a:xfrm rot="16200000">
          <a:off x="-1958339" y="3131818"/>
          <a:ext cx="7787640" cy="2286002"/>
        </a:xfrm>
        <a:prstGeom prst="round1Rect">
          <a:avLst/>
        </a:prstGeom>
        <a:solidFill>
          <a:srgbClr val="008DA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987136</xdr:colOff>
      <xdr:row>2</xdr:row>
      <xdr:rowOff>218332</xdr:rowOff>
    </xdr:from>
    <xdr:to>
      <xdr:col>3</xdr:col>
      <xdr:colOff>2263734</xdr:colOff>
      <xdr:row>3</xdr:row>
      <xdr:rowOff>679246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ACDFDB08-4248-4259-9988-76A55CB12AE2}"/>
            </a:ext>
          </a:extLst>
        </xdr:cNvPr>
        <xdr:cNvSpPr/>
      </xdr:nvSpPr>
      <xdr:spPr>
        <a:xfrm>
          <a:off x="4065616" y="599332"/>
          <a:ext cx="7098278" cy="1146714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2800" b="1">
              <a:solidFill>
                <a:schemeClr val="tx1"/>
              </a:solidFill>
              <a:latin typeface="Agency FB" panose="020B0503020202020204" pitchFamily="34" charset="0"/>
            </a:rPr>
            <a:t>Check</a:t>
          </a:r>
          <a:r>
            <a:rPr lang="fr-FR" sz="2800" b="1" baseline="0">
              <a:solidFill>
                <a:schemeClr val="tx1"/>
              </a:solidFill>
              <a:latin typeface="Agency FB" panose="020B0503020202020204" pitchFamily="34" charset="0"/>
            </a:rPr>
            <a:t>list planning financier</a:t>
          </a:r>
          <a:endParaRPr lang="fr-FR" sz="2800" b="1">
            <a:solidFill>
              <a:schemeClr val="tx1"/>
            </a:solidFill>
            <a:latin typeface="Agency FB" panose="020B0503020202020204" pitchFamily="34" charset="0"/>
          </a:endParaRPr>
        </a:p>
      </xdr:txBody>
    </xdr:sp>
    <xdr:clientData/>
  </xdr:twoCellAnchor>
  <xdr:twoCellAnchor>
    <xdr:from>
      <xdr:col>1</xdr:col>
      <xdr:colOff>150813</xdr:colOff>
      <xdr:row>2</xdr:row>
      <xdr:rowOff>63500</xdr:rowOff>
    </xdr:from>
    <xdr:to>
      <xdr:col>1</xdr:col>
      <xdr:colOff>2151063</xdr:colOff>
      <xdr:row>4</xdr:row>
      <xdr:rowOff>136525</xdr:rowOff>
    </xdr:to>
    <xdr:sp macro="" textlink="">
      <xdr:nvSpPr>
        <xdr:cNvPr id="6" name="Rectangle : coins arrondis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ABDDE9E-19B4-427D-8365-86BD3500191B}"/>
            </a:ext>
          </a:extLst>
        </xdr:cNvPr>
        <xdr:cNvSpPr/>
      </xdr:nvSpPr>
      <xdr:spPr>
        <a:xfrm>
          <a:off x="943293" y="444500"/>
          <a:ext cx="2000250" cy="1444625"/>
        </a:xfrm>
        <a:prstGeom prst="roundRect">
          <a:avLst/>
        </a:prstGeom>
        <a:solidFill>
          <a:srgbClr val="C0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4400"/>
            <a:t>Retour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2" name="Titre">
          <a:extLst>
            <a:ext uri="{FF2B5EF4-FFF2-40B4-BE49-F238E27FC236}">
              <a16:creationId xmlns:a16="http://schemas.microsoft.com/office/drawing/2014/main" id="{B0CFF720-5790-47DF-905E-84F4AA504C30}"/>
            </a:ext>
          </a:extLst>
        </xdr:cNvPr>
        <xdr:cNvSpPr/>
      </xdr:nvSpPr>
      <xdr:spPr>
        <a:xfrm>
          <a:off x="3078481" y="0"/>
          <a:ext cx="14866619" cy="2438400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18</xdr:row>
      <xdr:rowOff>0</xdr:rowOff>
    </xdr:to>
    <xdr:sp macro="" textlink="">
      <xdr:nvSpPr>
        <xdr:cNvPr id="3" name="Marge gauche">
          <a:extLst>
            <a:ext uri="{FF2B5EF4-FFF2-40B4-BE49-F238E27FC236}">
              <a16:creationId xmlns:a16="http://schemas.microsoft.com/office/drawing/2014/main" id="{B2C15213-DCA9-4516-AE02-B688968A20EC}"/>
            </a:ext>
          </a:extLst>
        </xdr:cNvPr>
        <xdr:cNvSpPr/>
      </xdr:nvSpPr>
      <xdr:spPr>
        <a:xfrm>
          <a:off x="0" y="0"/>
          <a:ext cx="3078480" cy="11841480"/>
        </a:xfrm>
        <a:prstGeom prst="rect">
          <a:avLst/>
        </a:prstGeom>
        <a:solidFill>
          <a:srgbClr val="0066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0</xdr:colOff>
      <xdr:row>1</xdr:row>
      <xdr:rowOff>190499</xdr:rowOff>
    </xdr:from>
    <xdr:to>
      <xdr:col>2</xdr:col>
      <xdr:colOff>2</xdr:colOff>
      <xdr:row>18</xdr:row>
      <xdr:rowOff>15875</xdr:rowOff>
    </xdr:to>
    <xdr:sp macro="" textlink="">
      <xdr:nvSpPr>
        <xdr:cNvPr id="4" name="Menu">
          <a:extLst>
            <a:ext uri="{FF2B5EF4-FFF2-40B4-BE49-F238E27FC236}">
              <a16:creationId xmlns:a16="http://schemas.microsoft.com/office/drawing/2014/main" id="{17647C11-8E7C-414E-8FF5-A262AF0D7024}"/>
            </a:ext>
          </a:extLst>
        </xdr:cNvPr>
        <xdr:cNvSpPr/>
      </xdr:nvSpPr>
      <xdr:spPr>
        <a:xfrm rot="16200000">
          <a:off x="-3802697" y="4976176"/>
          <a:ext cx="11476356" cy="2286002"/>
        </a:xfrm>
        <a:prstGeom prst="round1Rect">
          <a:avLst/>
        </a:prstGeom>
        <a:solidFill>
          <a:srgbClr val="008DA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968086</xdr:colOff>
      <xdr:row>2</xdr:row>
      <xdr:rowOff>256432</xdr:rowOff>
    </xdr:from>
    <xdr:to>
      <xdr:col>4</xdr:col>
      <xdr:colOff>2244684</xdr:colOff>
      <xdr:row>4</xdr:row>
      <xdr:rowOff>31546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39E7517-1F2E-47A8-8257-86B78B09999E}"/>
            </a:ext>
          </a:extLst>
        </xdr:cNvPr>
        <xdr:cNvSpPr/>
      </xdr:nvSpPr>
      <xdr:spPr>
        <a:xfrm>
          <a:off x="4046566" y="637432"/>
          <a:ext cx="12919958" cy="1146714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2800" b="1">
              <a:solidFill>
                <a:schemeClr val="tx1"/>
              </a:solidFill>
              <a:latin typeface="Agency FB" panose="020B0503020202020204" pitchFamily="34" charset="0"/>
            </a:rPr>
            <a:t>Check</a:t>
          </a:r>
          <a:r>
            <a:rPr lang="fr-FR" sz="2800" b="1" baseline="0">
              <a:solidFill>
                <a:schemeClr val="tx1"/>
              </a:solidFill>
              <a:latin typeface="Agency FB" panose="020B0503020202020204" pitchFamily="34" charset="0"/>
            </a:rPr>
            <a:t>list réunion lancement</a:t>
          </a:r>
          <a:endParaRPr lang="fr-FR" sz="2800" b="1">
            <a:solidFill>
              <a:schemeClr val="tx1"/>
            </a:solidFill>
            <a:latin typeface="Agency FB" panose="020B0503020202020204" pitchFamily="34" charset="0"/>
          </a:endParaRPr>
        </a:p>
      </xdr:txBody>
    </xdr:sp>
    <xdr:clientData/>
  </xdr:twoCellAnchor>
  <xdr:twoCellAnchor>
    <xdr:from>
      <xdr:col>1</xdr:col>
      <xdr:colOff>127000</xdr:colOff>
      <xdr:row>2</xdr:row>
      <xdr:rowOff>254000</xdr:rowOff>
    </xdr:from>
    <xdr:to>
      <xdr:col>1</xdr:col>
      <xdr:colOff>2127250</xdr:colOff>
      <xdr:row>4</xdr:row>
      <xdr:rowOff>355600</xdr:rowOff>
    </xdr:to>
    <xdr:sp macro="" textlink="">
      <xdr:nvSpPr>
        <xdr:cNvPr id="6" name="Rectangle : coins arrondis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3D89080-A343-4028-A4EB-4760235E4DD8}"/>
            </a:ext>
          </a:extLst>
        </xdr:cNvPr>
        <xdr:cNvSpPr/>
      </xdr:nvSpPr>
      <xdr:spPr>
        <a:xfrm>
          <a:off x="919480" y="635000"/>
          <a:ext cx="2000250" cy="1473200"/>
        </a:xfrm>
        <a:prstGeom prst="roundRect">
          <a:avLst/>
        </a:prstGeom>
        <a:solidFill>
          <a:srgbClr val="C0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4400"/>
            <a:t>Retour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2" name="Titre">
          <a:extLst>
            <a:ext uri="{FF2B5EF4-FFF2-40B4-BE49-F238E27FC236}">
              <a16:creationId xmlns:a16="http://schemas.microsoft.com/office/drawing/2014/main" id="{8DF98419-36D3-423F-8A87-3A4435462233}"/>
            </a:ext>
          </a:extLst>
        </xdr:cNvPr>
        <xdr:cNvSpPr/>
      </xdr:nvSpPr>
      <xdr:spPr>
        <a:xfrm>
          <a:off x="3078481" y="0"/>
          <a:ext cx="14866619" cy="2438400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19</xdr:row>
      <xdr:rowOff>0</xdr:rowOff>
    </xdr:to>
    <xdr:sp macro="" textlink="">
      <xdr:nvSpPr>
        <xdr:cNvPr id="3" name="Marge gauche">
          <a:extLst>
            <a:ext uri="{FF2B5EF4-FFF2-40B4-BE49-F238E27FC236}">
              <a16:creationId xmlns:a16="http://schemas.microsoft.com/office/drawing/2014/main" id="{D6570FDB-9C2B-48B9-8A48-9E85C87AF03A}"/>
            </a:ext>
          </a:extLst>
        </xdr:cNvPr>
        <xdr:cNvSpPr/>
      </xdr:nvSpPr>
      <xdr:spPr>
        <a:xfrm>
          <a:off x="0" y="0"/>
          <a:ext cx="3078480" cy="11049000"/>
        </a:xfrm>
        <a:prstGeom prst="rect">
          <a:avLst/>
        </a:prstGeom>
        <a:solidFill>
          <a:srgbClr val="0066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0</xdr:colOff>
      <xdr:row>1</xdr:row>
      <xdr:rowOff>190499</xdr:rowOff>
    </xdr:from>
    <xdr:to>
      <xdr:col>2</xdr:col>
      <xdr:colOff>2</xdr:colOff>
      <xdr:row>19</xdr:row>
      <xdr:rowOff>15875</xdr:rowOff>
    </xdr:to>
    <xdr:sp macro="" textlink="">
      <xdr:nvSpPr>
        <xdr:cNvPr id="4" name="Menu">
          <a:extLst>
            <a:ext uri="{FF2B5EF4-FFF2-40B4-BE49-F238E27FC236}">
              <a16:creationId xmlns:a16="http://schemas.microsoft.com/office/drawing/2014/main" id="{D98B5634-2FDB-4330-8E70-42458EEF0C91}"/>
            </a:ext>
          </a:extLst>
        </xdr:cNvPr>
        <xdr:cNvSpPr/>
      </xdr:nvSpPr>
      <xdr:spPr>
        <a:xfrm rot="16200000">
          <a:off x="-3406457" y="4579936"/>
          <a:ext cx="10683876" cy="2286002"/>
        </a:xfrm>
        <a:prstGeom prst="round1Rect">
          <a:avLst/>
        </a:prstGeom>
        <a:solidFill>
          <a:srgbClr val="008DA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987136</xdr:colOff>
      <xdr:row>2</xdr:row>
      <xdr:rowOff>218332</xdr:rowOff>
    </xdr:from>
    <xdr:to>
      <xdr:col>4</xdr:col>
      <xdr:colOff>2263734</xdr:colOff>
      <xdr:row>3</xdr:row>
      <xdr:rowOff>679246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49E8ADA0-CD90-4646-82C2-064469E89592}"/>
            </a:ext>
          </a:extLst>
        </xdr:cNvPr>
        <xdr:cNvSpPr/>
      </xdr:nvSpPr>
      <xdr:spPr>
        <a:xfrm>
          <a:off x="4065616" y="599332"/>
          <a:ext cx="12919958" cy="1146714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2800" b="1">
              <a:solidFill>
                <a:schemeClr val="tx1"/>
              </a:solidFill>
              <a:latin typeface="Agency FB" panose="020B0503020202020204" pitchFamily="34" charset="0"/>
            </a:rPr>
            <a:t>Check</a:t>
          </a:r>
          <a:r>
            <a:rPr lang="fr-FR" sz="2800" b="1" baseline="0">
              <a:solidFill>
                <a:schemeClr val="tx1"/>
              </a:solidFill>
              <a:latin typeface="Agency FB" panose="020B0503020202020204" pitchFamily="34" charset="0"/>
            </a:rPr>
            <a:t>list réunion hebdo</a:t>
          </a:r>
          <a:endParaRPr lang="fr-FR" sz="2800" b="1">
            <a:solidFill>
              <a:schemeClr val="tx1"/>
            </a:solidFill>
            <a:latin typeface="Agency FB" panose="020B0503020202020204" pitchFamily="34" charset="0"/>
          </a:endParaRPr>
        </a:p>
      </xdr:txBody>
    </xdr:sp>
    <xdr:clientData/>
  </xdr:twoCellAnchor>
  <xdr:twoCellAnchor>
    <xdr:from>
      <xdr:col>1</xdr:col>
      <xdr:colOff>127000</xdr:colOff>
      <xdr:row>2</xdr:row>
      <xdr:rowOff>254000</xdr:rowOff>
    </xdr:from>
    <xdr:to>
      <xdr:col>1</xdr:col>
      <xdr:colOff>2127250</xdr:colOff>
      <xdr:row>4</xdr:row>
      <xdr:rowOff>355600</xdr:rowOff>
    </xdr:to>
    <xdr:sp macro="" textlink="">
      <xdr:nvSpPr>
        <xdr:cNvPr id="6" name="Rectangle : coins arrondis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B55F996-6DE3-4876-956F-A3626396FA76}"/>
            </a:ext>
          </a:extLst>
        </xdr:cNvPr>
        <xdr:cNvSpPr/>
      </xdr:nvSpPr>
      <xdr:spPr>
        <a:xfrm>
          <a:off x="919480" y="635000"/>
          <a:ext cx="2000250" cy="1473200"/>
        </a:xfrm>
        <a:prstGeom prst="roundRect">
          <a:avLst/>
        </a:prstGeom>
        <a:solidFill>
          <a:srgbClr val="C0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4400"/>
            <a:t>Retour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2" name="Titre">
          <a:extLst>
            <a:ext uri="{FF2B5EF4-FFF2-40B4-BE49-F238E27FC236}">
              <a16:creationId xmlns:a16="http://schemas.microsoft.com/office/drawing/2014/main" id="{BCAC3D2A-C761-415B-AB27-E3CADB460D4E}"/>
            </a:ext>
          </a:extLst>
        </xdr:cNvPr>
        <xdr:cNvSpPr/>
      </xdr:nvSpPr>
      <xdr:spPr>
        <a:xfrm>
          <a:off x="3078481" y="0"/>
          <a:ext cx="14866619" cy="2438400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18</xdr:row>
      <xdr:rowOff>0</xdr:rowOff>
    </xdr:to>
    <xdr:sp macro="" textlink="">
      <xdr:nvSpPr>
        <xdr:cNvPr id="3" name="Marge gauche">
          <a:extLst>
            <a:ext uri="{FF2B5EF4-FFF2-40B4-BE49-F238E27FC236}">
              <a16:creationId xmlns:a16="http://schemas.microsoft.com/office/drawing/2014/main" id="{066DDF89-2076-4167-A703-D07107FA2EE4}"/>
            </a:ext>
          </a:extLst>
        </xdr:cNvPr>
        <xdr:cNvSpPr/>
      </xdr:nvSpPr>
      <xdr:spPr>
        <a:xfrm>
          <a:off x="0" y="0"/>
          <a:ext cx="3078480" cy="10439400"/>
        </a:xfrm>
        <a:prstGeom prst="rect">
          <a:avLst/>
        </a:prstGeom>
        <a:solidFill>
          <a:srgbClr val="0066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0</xdr:colOff>
      <xdr:row>1</xdr:row>
      <xdr:rowOff>190499</xdr:rowOff>
    </xdr:from>
    <xdr:to>
      <xdr:col>2</xdr:col>
      <xdr:colOff>2</xdr:colOff>
      <xdr:row>18</xdr:row>
      <xdr:rowOff>15875</xdr:rowOff>
    </xdr:to>
    <xdr:sp macro="" textlink="">
      <xdr:nvSpPr>
        <xdr:cNvPr id="4" name="Menu">
          <a:extLst>
            <a:ext uri="{FF2B5EF4-FFF2-40B4-BE49-F238E27FC236}">
              <a16:creationId xmlns:a16="http://schemas.microsoft.com/office/drawing/2014/main" id="{E7AAA4E3-0F1C-4573-AE44-456E721A04F8}"/>
            </a:ext>
          </a:extLst>
        </xdr:cNvPr>
        <xdr:cNvSpPr/>
      </xdr:nvSpPr>
      <xdr:spPr>
        <a:xfrm rot="16200000">
          <a:off x="-3101657" y="4275136"/>
          <a:ext cx="10074276" cy="2286002"/>
        </a:xfrm>
        <a:prstGeom prst="round1Rect">
          <a:avLst/>
        </a:prstGeom>
        <a:solidFill>
          <a:srgbClr val="008DA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987136</xdr:colOff>
      <xdr:row>2</xdr:row>
      <xdr:rowOff>218332</xdr:rowOff>
    </xdr:from>
    <xdr:to>
      <xdr:col>4</xdr:col>
      <xdr:colOff>2263734</xdr:colOff>
      <xdr:row>3</xdr:row>
      <xdr:rowOff>679246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180083DA-F160-449B-BDF7-ED819E2A0037}"/>
            </a:ext>
          </a:extLst>
        </xdr:cNvPr>
        <xdr:cNvSpPr/>
      </xdr:nvSpPr>
      <xdr:spPr>
        <a:xfrm>
          <a:off x="4065616" y="599332"/>
          <a:ext cx="12919958" cy="1146714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2800" b="1">
              <a:solidFill>
                <a:schemeClr val="tx1"/>
              </a:solidFill>
              <a:latin typeface="Agency FB" panose="020B0503020202020204" pitchFamily="34" charset="0"/>
            </a:rPr>
            <a:t>Check</a:t>
          </a:r>
          <a:r>
            <a:rPr lang="fr-FR" sz="2800" b="1" baseline="0">
              <a:solidFill>
                <a:schemeClr val="tx1"/>
              </a:solidFill>
              <a:latin typeface="Agency FB" panose="020B0503020202020204" pitchFamily="34" charset="0"/>
            </a:rPr>
            <a:t>list Validation des Situations de Travaux</a:t>
          </a:r>
          <a:endParaRPr lang="fr-FR" sz="2800" b="1">
            <a:solidFill>
              <a:schemeClr val="tx1"/>
            </a:solidFill>
            <a:latin typeface="Agency FB" panose="020B0503020202020204" pitchFamily="34" charset="0"/>
          </a:endParaRPr>
        </a:p>
      </xdr:txBody>
    </xdr:sp>
    <xdr:clientData/>
  </xdr:twoCellAnchor>
  <xdr:twoCellAnchor>
    <xdr:from>
      <xdr:col>1</xdr:col>
      <xdr:colOff>127000</xdr:colOff>
      <xdr:row>2</xdr:row>
      <xdr:rowOff>254000</xdr:rowOff>
    </xdr:from>
    <xdr:to>
      <xdr:col>1</xdr:col>
      <xdr:colOff>2127250</xdr:colOff>
      <xdr:row>4</xdr:row>
      <xdr:rowOff>355600</xdr:rowOff>
    </xdr:to>
    <xdr:sp macro="" textlink="">
      <xdr:nvSpPr>
        <xdr:cNvPr id="6" name="Rectangle : coins arrondis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CED3AE0-A7D1-4436-9942-191727894F5A}"/>
            </a:ext>
          </a:extLst>
        </xdr:cNvPr>
        <xdr:cNvSpPr/>
      </xdr:nvSpPr>
      <xdr:spPr>
        <a:xfrm>
          <a:off x="919480" y="635000"/>
          <a:ext cx="2000250" cy="1473200"/>
        </a:xfrm>
        <a:prstGeom prst="roundRect">
          <a:avLst/>
        </a:prstGeom>
        <a:solidFill>
          <a:srgbClr val="C0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4400"/>
            <a:t>Retour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</xdr:colOff>
      <xdr:row>0</xdr:row>
      <xdr:rowOff>0</xdr:rowOff>
    </xdr:from>
    <xdr:to>
      <xdr:col>4</xdr:col>
      <xdr:colOff>0</xdr:colOff>
      <xdr:row>5</xdr:row>
      <xdr:rowOff>0</xdr:rowOff>
    </xdr:to>
    <xdr:sp macro="" textlink="">
      <xdr:nvSpPr>
        <xdr:cNvPr id="2" name="Titre">
          <a:extLst>
            <a:ext uri="{FF2B5EF4-FFF2-40B4-BE49-F238E27FC236}">
              <a16:creationId xmlns:a16="http://schemas.microsoft.com/office/drawing/2014/main" id="{B78F7FE8-01ED-43E9-B7B2-5349FD8A5423}"/>
            </a:ext>
          </a:extLst>
        </xdr:cNvPr>
        <xdr:cNvSpPr/>
      </xdr:nvSpPr>
      <xdr:spPr>
        <a:xfrm>
          <a:off x="3078481" y="0"/>
          <a:ext cx="9044939" cy="2072640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16</xdr:row>
      <xdr:rowOff>0</xdr:rowOff>
    </xdr:to>
    <xdr:sp macro="" textlink="">
      <xdr:nvSpPr>
        <xdr:cNvPr id="3" name="Marge gauche">
          <a:extLst>
            <a:ext uri="{FF2B5EF4-FFF2-40B4-BE49-F238E27FC236}">
              <a16:creationId xmlns:a16="http://schemas.microsoft.com/office/drawing/2014/main" id="{BC05DD42-62AF-4D9B-927E-C7E8EB807E4B}"/>
            </a:ext>
          </a:extLst>
        </xdr:cNvPr>
        <xdr:cNvSpPr/>
      </xdr:nvSpPr>
      <xdr:spPr>
        <a:xfrm>
          <a:off x="0" y="0"/>
          <a:ext cx="3078480" cy="10332720"/>
        </a:xfrm>
        <a:prstGeom prst="rect">
          <a:avLst/>
        </a:prstGeom>
        <a:solidFill>
          <a:srgbClr val="0066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0</xdr:colOff>
      <xdr:row>1</xdr:row>
      <xdr:rowOff>190499</xdr:rowOff>
    </xdr:from>
    <xdr:to>
      <xdr:col>2</xdr:col>
      <xdr:colOff>2</xdr:colOff>
      <xdr:row>16</xdr:row>
      <xdr:rowOff>-1</xdr:rowOff>
    </xdr:to>
    <xdr:sp macro="" textlink="">
      <xdr:nvSpPr>
        <xdr:cNvPr id="4" name="Menu">
          <a:extLst>
            <a:ext uri="{FF2B5EF4-FFF2-40B4-BE49-F238E27FC236}">
              <a16:creationId xmlns:a16="http://schemas.microsoft.com/office/drawing/2014/main" id="{916E4A95-0D9D-45E9-8FC2-163AD551868D}"/>
            </a:ext>
          </a:extLst>
        </xdr:cNvPr>
        <xdr:cNvSpPr/>
      </xdr:nvSpPr>
      <xdr:spPr>
        <a:xfrm rot="16200000">
          <a:off x="-3040379" y="4213858"/>
          <a:ext cx="9951720" cy="2286002"/>
        </a:xfrm>
        <a:prstGeom prst="round1Rect">
          <a:avLst/>
        </a:prstGeom>
        <a:solidFill>
          <a:srgbClr val="008DA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987136</xdr:colOff>
      <xdr:row>2</xdr:row>
      <xdr:rowOff>218332</xdr:rowOff>
    </xdr:from>
    <xdr:to>
      <xdr:col>3</xdr:col>
      <xdr:colOff>2263734</xdr:colOff>
      <xdr:row>3</xdr:row>
      <xdr:rowOff>679246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5C7BB5FC-5B1A-472D-8991-D1F5E4951A54}"/>
            </a:ext>
          </a:extLst>
        </xdr:cNvPr>
        <xdr:cNvSpPr/>
      </xdr:nvSpPr>
      <xdr:spPr>
        <a:xfrm>
          <a:off x="4065616" y="599332"/>
          <a:ext cx="7098278" cy="1146714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2800" b="1">
              <a:solidFill>
                <a:schemeClr val="tx1"/>
              </a:solidFill>
              <a:latin typeface="Agency FB" panose="020B0503020202020204" pitchFamily="34" charset="0"/>
            </a:rPr>
            <a:t>Check</a:t>
          </a:r>
          <a:r>
            <a:rPr lang="fr-FR" sz="2800" b="1" baseline="0">
              <a:solidFill>
                <a:schemeClr val="tx1"/>
              </a:solidFill>
              <a:latin typeface="Agency FB" panose="020B0503020202020204" pitchFamily="34" charset="0"/>
            </a:rPr>
            <a:t>list ......</a:t>
          </a:r>
          <a:endParaRPr lang="fr-FR" sz="2800" b="1">
            <a:solidFill>
              <a:schemeClr val="tx1"/>
            </a:solidFill>
            <a:latin typeface="Agency FB" panose="020B0503020202020204" pitchFamily="34" charset="0"/>
          </a:endParaRPr>
        </a:p>
      </xdr:txBody>
    </xdr:sp>
    <xdr:clientData/>
  </xdr:twoCellAnchor>
  <xdr:twoCellAnchor>
    <xdr:from>
      <xdr:col>1</xdr:col>
      <xdr:colOff>150813</xdr:colOff>
      <xdr:row>2</xdr:row>
      <xdr:rowOff>63500</xdr:rowOff>
    </xdr:from>
    <xdr:to>
      <xdr:col>1</xdr:col>
      <xdr:colOff>2151063</xdr:colOff>
      <xdr:row>4</xdr:row>
      <xdr:rowOff>136525</xdr:rowOff>
    </xdr:to>
    <xdr:sp macro="" textlink="">
      <xdr:nvSpPr>
        <xdr:cNvPr id="7" name="Rectangle : coins arrondis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1262C12-77BA-48C5-90D4-27FD391C2F27}"/>
            </a:ext>
          </a:extLst>
        </xdr:cNvPr>
        <xdr:cNvSpPr/>
      </xdr:nvSpPr>
      <xdr:spPr>
        <a:xfrm>
          <a:off x="943293" y="444500"/>
          <a:ext cx="2000250" cy="1444625"/>
        </a:xfrm>
        <a:prstGeom prst="roundRect">
          <a:avLst/>
        </a:prstGeom>
        <a:solidFill>
          <a:srgbClr val="C0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4400"/>
            <a:t>Retour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2" name="Titre">
          <a:extLst>
            <a:ext uri="{FF2B5EF4-FFF2-40B4-BE49-F238E27FC236}">
              <a16:creationId xmlns:a16="http://schemas.microsoft.com/office/drawing/2014/main" id="{70265A08-990D-48C5-BF33-4F797F79E24C}"/>
            </a:ext>
          </a:extLst>
        </xdr:cNvPr>
        <xdr:cNvSpPr/>
      </xdr:nvSpPr>
      <xdr:spPr>
        <a:xfrm>
          <a:off x="3078481" y="0"/>
          <a:ext cx="14866619" cy="2438400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18</xdr:row>
      <xdr:rowOff>0</xdr:rowOff>
    </xdr:to>
    <xdr:sp macro="" textlink="">
      <xdr:nvSpPr>
        <xdr:cNvPr id="3" name="Marge gauche">
          <a:extLst>
            <a:ext uri="{FF2B5EF4-FFF2-40B4-BE49-F238E27FC236}">
              <a16:creationId xmlns:a16="http://schemas.microsoft.com/office/drawing/2014/main" id="{DEFE36C5-3D22-4B24-A449-825EF431B8B8}"/>
            </a:ext>
          </a:extLst>
        </xdr:cNvPr>
        <xdr:cNvSpPr/>
      </xdr:nvSpPr>
      <xdr:spPr>
        <a:xfrm>
          <a:off x="0" y="0"/>
          <a:ext cx="3078480" cy="11323320"/>
        </a:xfrm>
        <a:prstGeom prst="rect">
          <a:avLst/>
        </a:prstGeom>
        <a:solidFill>
          <a:srgbClr val="0066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0</xdr:colOff>
      <xdr:row>1</xdr:row>
      <xdr:rowOff>190499</xdr:rowOff>
    </xdr:from>
    <xdr:to>
      <xdr:col>2</xdr:col>
      <xdr:colOff>2</xdr:colOff>
      <xdr:row>18</xdr:row>
      <xdr:rowOff>15875</xdr:rowOff>
    </xdr:to>
    <xdr:sp macro="" textlink="">
      <xdr:nvSpPr>
        <xdr:cNvPr id="4" name="Menu">
          <a:extLst>
            <a:ext uri="{FF2B5EF4-FFF2-40B4-BE49-F238E27FC236}">
              <a16:creationId xmlns:a16="http://schemas.microsoft.com/office/drawing/2014/main" id="{4E9FD97F-1A58-49D1-B239-DE7E85DFDE26}"/>
            </a:ext>
          </a:extLst>
        </xdr:cNvPr>
        <xdr:cNvSpPr/>
      </xdr:nvSpPr>
      <xdr:spPr>
        <a:xfrm rot="16200000">
          <a:off x="-3543617" y="4717096"/>
          <a:ext cx="10958196" cy="2286002"/>
        </a:xfrm>
        <a:prstGeom prst="round1Rect">
          <a:avLst/>
        </a:prstGeom>
        <a:solidFill>
          <a:srgbClr val="008DA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987136</xdr:colOff>
      <xdr:row>2</xdr:row>
      <xdr:rowOff>218332</xdr:rowOff>
    </xdr:from>
    <xdr:to>
      <xdr:col>4</xdr:col>
      <xdr:colOff>2263734</xdr:colOff>
      <xdr:row>3</xdr:row>
      <xdr:rowOff>679246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2D1D083E-D607-40EA-A144-DCD7F84ABB84}"/>
            </a:ext>
          </a:extLst>
        </xdr:cNvPr>
        <xdr:cNvSpPr/>
      </xdr:nvSpPr>
      <xdr:spPr>
        <a:xfrm>
          <a:off x="4065616" y="599332"/>
          <a:ext cx="12919958" cy="1146714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2800" b="1">
              <a:solidFill>
                <a:schemeClr val="tx1"/>
              </a:solidFill>
              <a:latin typeface="Agency FB" panose="020B0503020202020204" pitchFamily="34" charset="0"/>
            </a:rPr>
            <a:t>Check</a:t>
          </a:r>
          <a:r>
            <a:rPr lang="fr-FR" sz="2800" b="1" baseline="0">
              <a:solidFill>
                <a:schemeClr val="tx1"/>
              </a:solidFill>
              <a:latin typeface="Agency FB" panose="020B0503020202020204" pitchFamily="34" charset="0"/>
            </a:rPr>
            <a:t>list VI</a:t>
          </a:r>
          <a:endParaRPr lang="fr-FR" sz="2800" b="1">
            <a:solidFill>
              <a:schemeClr val="tx1"/>
            </a:solidFill>
            <a:latin typeface="Agency FB" panose="020B0503020202020204" pitchFamily="34" charset="0"/>
          </a:endParaRPr>
        </a:p>
      </xdr:txBody>
    </xdr:sp>
    <xdr:clientData/>
  </xdr:twoCellAnchor>
  <xdr:twoCellAnchor>
    <xdr:from>
      <xdr:col>1</xdr:col>
      <xdr:colOff>127000</xdr:colOff>
      <xdr:row>2</xdr:row>
      <xdr:rowOff>254000</xdr:rowOff>
    </xdr:from>
    <xdr:to>
      <xdr:col>1</xdr:col>
      <xdr:colOff>2127250</xdr:colOff>
      <xdr:row>4</xdr:row>
      <xdr:rowOff>355600</xdr:rowOff>
    </xdr:to>
    <xdr:sp macro="" textlink="">
      <xdr:nvSpPr>
        <xdr:cNvPr id="6" name="Rectangle : coins arrondis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08C565B-7714-4E70-9243-12E3E133265D}"/>
            </a:ext>
          </a:extLst>
        </xdr:cNvPr>
        <xdr:cNvSpPr/>
      </xdr:nvSpPr>
      <xdr:spPr>
        <a:xfrm>
          <a:off x="919480" y="635000"/>
          <a:ext cx="2000250" cy="1473200"/>
        </a:xfrm>
        <a:prstGeom prst="roundRect">
          <a:avLst/>
        </a:prstGeom>
        <a:solidFill>
          <a:srgbClr val="C0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4400"/>
            <a:t>Retour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</xdr:colOff>
      <xdr:row>0</xdr:row>
      <xdr:rowOff>0</xdr:rowOff>
    </xdr:from>
    <xdr:to>
      <xdr:col>4</xdr:col>
      <xdr:colOff>0</xdr:colOff>
      <xdr:row>5</xdr:row>
      <xdr:rowOff>0</xdr:rowOff>
    </xdr:to>
    <xdr:sp macro="" textlink="">
      <xdr:nvSpPr>
        <xdr:cNvPr id="2" name="Titre">
          <a:extLst>
            <a:ext uri="{FF2B5EF4-FFF2-40B4-BE49-F238E27FC236}">
              <a16:creationId xmlns:a16="http://schemas.microsoft.com/office/drawing/2014/main" id="{30F4D80E-6683-4EB2-B02A-4C0C978D529E}"/>
            </a:ext>
          </a:extLst>
        </xdr:cNvPr>
        <xdr:cNvSpPr/>
      </xdr:nvSpPr>
      <xdr:spPr>
        <a:xfrm>
          <a:off x="3078481" y="0"/>
          <a:ext cx="9044939" cy="2438400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18</xdr:row>
      <xdr:rowOff>0</xdr:rowOff>
    </xdr:to>
    <xdr:sp macro="" textlink="">
      <xdr:nvSpPr>
        <xdr:cNvPr id="3" name="Marge gauche">
          <a:extLst>
            <a:ext uri="{FF2B5EF4-FFF2-40B4-BE49-F238E27FC236}">
              <a16:creationId xmlns:a16="http://schemas.microsoft.com/office/drawing/2014/main" id="{7BE65FD1-2AD2-4AD8-BF50-1B2D4E98B30E}"/>
            </a:ext>
          </a:extLst>
        </xdr:cNvPr>
        <xdr:cNvSpPr/>
      </xdr:nvSpPr>
      <xdr:spPr>
        <a:xfrm>
          <a:off x="0" y="0"/>
          <a:ext cx="3078480" cy="10439400"/>
        </a:xfrm>
        <a:prstGeom prst="rect">
          <a:avLst/>
        </a:prstGeom>
        <a:solidFill>
          <a:srgbClr val="0066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0</xdr:colOff>
      <xdr:row>1</xdr:row>
      <xdr:rowOff>190499</xdr:rowOff>
    </xdr:from>
    <xdr:to>
      <xdr:col>2</xdr:col>
      <xdr:colOff>2</xdr:colOff>
      <xdr:row>18</xdr:row>
      <xdr:rowOff>15875</xdr:rowOff>
    </xdr:to>
    <xdr:sp macro="" textlink="">
      <xdr:nvSpPr>
        <xdr:cNvPr id="4" name="Menu">
          <a:extLst>
            <a:ext uri="{FF2B5EF4-FFF2-40B4-BE49-F238E27FC236}">
              <a16:creationId xmlns:a16="http://schemas.microsoft.com/office/drawing/2014/main" id="{A10EC58D-E926-461D-99C2-6FDA60DD9083}"/>
            </a:ext>
          </a:extLst>
        </xdr:cNvPr>
        <xdr:cNvSpPr/>
      </xdr:nvSpPr>
      <xdr:spPr>
        <a:xfrm rot="16200000">
          <a:off x="-3101657" y="4275136"/>
          <a:ext cx="10074276" cy="2286002"/>
        </a:xfrm>
        <a:prstGeom prst="round1Rect">
          <a:avLst/>
        </a:prstGeom>
        <a:solidFill>
          <a:srgbClr val="008DA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987136</xdr:colOff>
      <xdr:row>2</xdr:row>
      <xdr:rowOff>218332</xdr:rowOff>
    </xdr:from>
    <xdr:to>
      <xdr:col>3</xdr:col>
      <xdr:colOff>2263734</xdr:colOff>
      <xdr:row>3</xdr:row>
      <xdr:rowOff>679246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1AC7C78D-93ED-4F20-94C8-C8777D63C746}"/>
            </a:ext>
          </a:extLst>
        </xdr:cNvPr>
        <xdr:cNvSpPr/>
      </xdr:nvSpPr>
      <xdr:spPr>
        <a:xfrm>
          <a:off x="4065616" y="599332"/>
          <a:ext cx="7098278" cy="1146714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2800" b="1">
              <a:solidFill>
                <a:schemeClr val="tx1"/>
              </a:solidFill>
              <a:latin typeface="Agency FB" panose="020B0503020202020204" pitchFamily="34" charset="0"/>
            </a:rPr>
            <a:t>Check</a:t>
          </a:r>
          <a:r>
            <a:rPr lang="fr-FR" sz="2800" b="1" baseline="0">
              <a:solidFill>
                <a:schemeClr val="tx1"/>
              </a:solidFill>
              <a:latin typeface="Agency FB" panose="020B0503020202020204" pitchFamily="34" charset="0"/>
            </a:rPr>
            <a:t>list OPR</a:t>
          </a:r>
          <a:endParaRPr lang="fr-FR" sz="2800" b="1">
            <a:solidFill>
              <a:schemeClr val="tx1"/>
            </a:solidFill>
            <a:latin typeface="Agency FB" panose="020B0503020202020204" pitchFamily="34" charset="0"/>
          </a:endParaRPr>
        </a:p>
      </xdr:txBody>
    </xdr:sp>
    <xdr:clientData/>
  </xdr:twoCellAnchor>
  <xdr:twoCellAnchor>
    <xdr:from>
      <xdr:col>1</xdr:col>
      <xdr:colOff>127000</xdr:colOff>
      <xdr:row>2</xdr:row>
      <xdr:rowOff>254000</xdr:rowOff>
    </xdr:from>
    <xdr:to>
      <xdr:col>1</xdr:col>
      <xdr:colOff>2127250</xdr:colOff>
      <xdr:row>4</xdr:row>
      <xdr:rowOff>355600</xdr:rowOff>
    </xdr:to>
    <xdr:sp macro="" textlink="">
      <xdr:nvSpPr>
        <xdr:cNvPr id="6" name="Rectangle : coins arrondis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194FFA7-5D7D-4181-B75F-66A66B55471D}"/>
            </a:ext>
          </a:extLst>
        </xdr:cNvPr>
        <xdr:cNvSpPr/>
      </xdr:nvSpPr>
      <xdr:spPr>
        <a:xfrm>
          <a:off x="919480" y="635000"/>
          <a:ext cx="2000250" cy="1473200"/>
        </a:xfrm>
        <a:prstGeom prst="roundRect">
          <a:avLst/>
        </a:prstGeom>
        <a:solidFill>
          <a:srgbClr val="C0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4400"/>
            <a:t>Retour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2" name="Titre">
          <a:extLst>
            <a:ext uri="{FF2B5EF4-FFF2-40B4-BE49-F238E27FC236}">
              <a16:creationId xmlns:a16="http://schemas.microsoft.com/office/drawing/2014/main" id="{C214B534-DCC2-4D19-A1A7-5F4F90A7580A}"/>
            </a:ext>
          </a:extLst>
        </xdr:cNvPr>
        <xdr:cNvSpPr/>
      </xdr:nvSpPr>
      <xdr:spPr>
        <a:xfrm>
          <a:off x="3078481" y="0"/>
          <a:ext cx="14866619" cy="2438400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18</xdr:row>
      <xdr:rowOff>0</xdr:rowOff>
    </xdr:to>
    <xdr:sp macro="" textlink="">
      <xdr:nvSpPr>
        <xdr:cNvPr id="3" name="Marge gauche">
          <a:extLst>
            <a:ext uri="{FF2B5EF4-FFF2-40B4-BE49-F238E27FC236}">
              <a16:creationId xmlns:a16="http://schemas.microsoft.com/office/drawing/2014/main" id="{9453A944-2BBD-440D-8F00-81215693E4AB}"/>
            </a:ext>
          </a:extLst>
        </xdr:cNvPr>
        <xdr:cNvSpPr/>
      </xdr:nvSpPr>
      <xdr:spPr>
        <a:xfrm>
          <a:off x="0" y="0"/>
          <a:ext cx="3078480" cy="11711940"/>
        </a:xfrm>
        <a:prstGeom prst="rect">
          <a:avLst/>
        </a:prstGeom>
        <a:solidFill>
          <a:srgbClr val="0066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0</xdr:colOff>
      <xdr:row>1</xdr:row>
      <xdr:rowOff>190499</xdr:rowOff>
    </xdr:from>
    <xdr:to>
      <xdr:col>2</xdr:col>
      <xdr:colOff>2</xdr:colOff>
      <xdr:row>18</xdr:row>
      <xdr:rowOff>15875</xdr:rowOff>
    </xdr:to>
    <xdr:sp macro="" textlink="">
      <xdr:nvSpPr>
        <xdr:cNvPr id="4" name="Menu">
          <a:extLst>
            <a:ext uri="{FF2B5EF4-FFF2-40B4-BE49-F238E27FC236}">
              <a16:creationId xmlns:a16="http://schemas.microsoft.com/office/drawing/2014/main" id="{FAC7993F-07CD-43FE-85EF-24612EAC4822}"/>
            </a:ext>
          </a:extLst>
        </xdr:cNvPr>
        <xdr:cNvSpPr/>
      </xdr:nvSpPr>
      <xdr:spPr>
        <a:xfrm rot="16200000">
          <a:off x="-3737927" y="4911406"/>
          <a:ext cx="11346816" cy="2286002"/>
        </a:xfrm>
        <a:prstGeom prst="round1Rect">
          <a:avLst/>
        </a:prstGeom>
        <a:solidFill>
          <a:srgbClr val="008DA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987136</xdr:colOff>
      <xdr:row>2</xdr:row>
      <xdr:rowOff>218332</xdr:rowOff>
    </xdr:from>
    <xdr:to>
      <xdr:col>4</xdr:col>
      <xdr:colOff>2263734</xdr:colOff>
      <xdr:row>3</xdr:row>
      <xdr:rowOff>679246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5BF26E3B-6EFC-47D3-8D98-A4A7733AB9E2}"/>
            </a:ext>
          </a:extLst>
        </xdr:cNvPr>
        <xdr:cNvSpPr/>
      </xdr:nvSpPr>
      <xdr:spPr>
        <a:xfrm>
          <a:off x="4065616" y="599332"/>
          <a:ext cx="12919958" cy="1146714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2800" b="1">
              <a:solidFill>
                <a:schemeClr val="tx1"/>
              </a:solidFill>
              <a:latin typeface="Agency FB" panose="020B0503020202020204" pitchFamily="34" charset="0"/>
            </a:rPr>
            <a:t>Check</a:t>
          </a:r>
          <a:r>
            <a:rPr lang="fr-FR" sz="2800" b="1" baseline="0">
              <a:solidFill>
                <a:schemeClr val="tx1"/>
              </a:solidFill>
              <a:latin typeface="Agency FB" panose="020B0503020202020204" pitchFamily="34" charset="0"/>
            </a:rPr>
            <a:t>list levées des réserves</a:t>
          </a:r>
          <a:endParaRPr lang="fr-FR" sz="2800" b="1">
            <a:solidFill>
              <a:schemeClr val="tx1"/>
            </a:solidFill>
            <a:latin typeface="Agency FB" panose="020B0503020202020204" pitchFamily="34" charset="0"/>
          </a:endParaRPr>
        </a:p>
      </xdr:txBody>
    </xdr:sp>
    <xdr:clientData/>
  </xdr:twoCellAnchor>
  <xdr:twoCellAnchor>
    <xdr:from>
      <xdr:col>1</xdr:col>
      <xdr:colOff>127000</xdr:colOff>
      <xdr:row>2</xdr:row>
      <xdr:rowOff>254000</xdr:rowOff>
    </xdr:from>
    <xdr:to>
      <xdr:col>1</xdr:col>
      <xdr:colOff>2127250</xdr:colOff>
      <xdr:row>4</xdr:row>
      <xdr:rowOff>355600</xdr:rowOff>
    </xdr:to>
    <xdr:sp macro="" textlink="">
      <xdr:nvSpPr>
        <xdr:cNvPr id="6" name="Rectangle : coins arrondis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9FCF82B-FB16-454B-BA94-91C18047F520}"/>
            </a:ext>
          </a:extLst>
        </xdr:cNvPr>
        <xdr:cNvSpPr/>
      </xdr:nvSpPr>
      <xdr:spPr>
        <a:xfrm>
          <a:off x="919480" y="635000"/>
          <a:ext cx="2000250" cy="1473200"/>
        </a:xfrm>
        <a:prstGeom prst="roundRect">
          <a:avLst/>
        </a:prstGeom>
        <a:solidFill>
          <a:srgbClr val="C0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4400"/>
            <a:t>Retour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</xdr:colOff>
      <xdr:row>0</xdr:row>
      <xdr:rowOff>0</xdr:rowOff>
    </xdr:from>
    <xdr:to>
      <xdr:col>4</xdr:col>
      <xdr:colOff>0</xdr:colOff>
      <xdr:row>5</xdr:row>
      <xdr:rowOff>0</xdr:rowOff>
    </xdr:to>
    <xdr:sp macro="" textlink="">
      <xdr:nvSpPr>
        <xdr:cNvPr id="2" name="Titre">
          <a:extLst>
            <a:ext uri="{FF2B5EF4-FFF2-40B4-BE49-F238E27FC236}">
              <a16:creationId xmlns:a16="http://schemas.microsoft.com/office/drawing/2014/main" id="{8E398698-FF85-4B62-8928-2E8B4AFE2C62}"/>
            </a:ext>
          </a:extLst>
        </xdr:cNvPr>
        <xdr:cNvSpPr/>
      </xdr:nvSpPr>
      <xdr:spPr>
        <a:xfrm>
          <a:off x="3078481" y="0"/>
          <a:ext cx="9044939" cy="2438400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18</xdr:row>
      <xdr:rowOff>0</xdr:rowOff>
    </xdr:to>
    <xdr:sp macro="" textlink="">
      <xdr:nvSpPr>
        <xdr:cNvPr id="3" name="Marge gauche">
          <a:extLst>
            <a:ext uri="{FF2B5EF4-FFF2-40B4-BE49-F238E27FC236}">
              <a16:creationId xmlns:a16="http://schemas.microsoft.com/office/drawing/2014/main" id="{49F0C7DC-4070-4FA1-AD23-963DD3DE5157}"/>
            </a:ext>
          </a:extLst>
        </xdr:cNvPr>
        <xdr:cNvSpPr/>
      </xdr:nvSpPr>
      <xdr:spPr>
        <a:xfrm>
          <a:off x="0" y="0"/>
          <a:ext cx="3078480" cy="10439400"/>
        </a:xfrm>
        <a:prstGeom prst="rect">
          <a:avLst/>
        </a:prstGeom>
        <a:solidFill>
          <a:srgbClr val="0066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0</xdr:colOff>
      <xdr:row>1</xdr:row>
      <xdr:rowOff>190499</xdr:rowOff>
    </xdr:from>
    <xdr:to>
      <xdr:col>2</xdr:col>
      <xdr:colOff>2</xdr:colOff>
      <xdr:row>18</xdr:row>
      <xdr:rowOff>15875</xdr:rowOff>
    </xdr:to>
    <xdr:sp macro="" textlink="">
      <xdr:nvSpPr>
        <xdr:cNvPr id="4" name="Menu">
          <a:extLst>
            <a:ext uri="{FF2B5EF4-FFF2-40B4-BE49-F238E27FC236}">
              <a16:creationId xmlns:a16="http://schemas.microsoft.com/office/drawing/2014/main" id="{BE429ECF-BC6E-4685-A5C1-1A42003E8048}"/>
            </a:ext>
          </a:extLst>
        </xdr:cNvPr>
        <xdr:cNvSpPr/>
      </xdr:nvSpPr>
      <xdr:spPr>
        <a:xfrm rot="16200000">
          <a:off x="-3101657" y="4275136"/>
          <a:ext cx="10074276" cy="2286002"/>
        </a:xfrm>
        <a:prstGeom prst="round1Rect">
          <a:avLst/>
        </a:prstGeom>
        <a:solidFill>
          <a:srgbClr val="008DA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987136</xdr:colOff>
      <xdr:row>2</xdr:row>
      <xdr:rowOff>218332</xdr:rowOff>
    </xdr:from>
    <xdr:to>
      <xdr:col>3</xdr:col>
      <xdr:colOff>2263734</xdr:colOff>
      <xdr:row>3</xdr:row>
      <xdr:rowOff>679246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CC05BA4C-DE03-4583-9CED-E467E0FE9EDA}"/>
            </a:ext>
          </a:extLst>
        </xdr:cNvPr>
        <xdr:cNvSpPr/>
      </xdr:nvSpPr>
      <xdr:spPr>
        <a:xfrm>
          <a:off x="4065616" y="599332"/>
          <a:ext cx="7098278" cy="1146714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2800" b="1">
              <a:solidFill>
                <a:schemeClr val="tx1"/>
              </a:solidFill>
              <a:latin typeface="Agency FB" panose="020B0503020202020204" pitchFamily="34" charset="0"/>
            </a:rPr>
            <a:t>Check</a:t>
          </a:r>
          <a:r>
            <a:rPr lang="fr-FR" sz="2800" b="1" baseline="0">
              <a:solidFill>
                <a:schemeClr val="tx1"/>
              </a:solidFill>
              <a:latin typeface="Agency FB" panose="020B0503020202020204" pitchFamily="34" charset="0"/>
            </a:rPr>
            <a:t>list livraison</a:t>
          </a:r>
          <a:endParaRPr lang="fr-FR" sz="2800" b="1">
            <a:solidFill>
              <a:schemeClr val="tx1"/>
            </a:solidFill>
            <a:latin typeface="Agency FB" panose="020B0503020202020204" pitchFamily="34" charset="0"/>
          </a:endParaRPr>
        </a:p>
      </xdr:txBody>
    </xdr:sp>
    <xdr:clientData/>
  </xdr:twoCellAnchor>
  <xdr:twoCellAnchor>
    <xdr:from>
      <xdr:col>1</xdr:col>
      <xdr:colOff>127000</xdr:colOff>
      <xdr:row>2</xdr:row>
      <xdr:rowOff>254000</xdr:rowOff>
    </xdr:from>
    <xdr:to>
      <xdr:col>1</xdr:col>
      <xdr:colOff>2127250</xdr:colOff>
      <xdr:row>4</xdr:row>
      <xdr:rowOff>355600</xdr:rowOff>
    </xdr:to>
    <xdr:sp macro="" textlink="">
      <xdr:nvSpPr>
        <xdr:cNvPr id="6" name="Rectangle : coins arrondis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3721F00-EB2A-42A3-9733-8C4CECA622A9}"/>
            </a:ext>
          </a:extLst>
        </xdr:cNvPr>
        <xdr:cNvSpPr/>
      </xdr:nvSpPr>
      <xdr:spPr>
        <a:xfrm>
          <a:off x="919480" y="635000"/>
          <a:ext cx="2000250" cy="1473200"/>
        </a:xfrm>
        <a:prstGeom prst="roundRect">
          <a:avLst/>
        </a:prstGeom>
        <a:solidFill>
          <a:srgbClr val="C0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4400"/>
            <a:t>Retour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2" name="Titre">
          <a:extLst>
            <a:ext uri="{FF2B5EF4-FFF2-40B4-BE49-F238E27FC236}">
              <a16:creationId xmlns:a16="http://schemas.microsoft.com/office/drawing/2014/main" id="{A24E6F20-C197-4704-BFAB-CE9E0EED4CBA}"/>
            </a:ext>
          </a:extLst>
        </xdr:cNvPr>
        <xdr:cNvSpPr/>
      </xdr:nvSpPr>
      <xdr:spPr>
        <a:xfrm>
          <a:off x="3078481" y="0"/>
          <a:ext cx="14866619" cy="2438400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18</xdr:row>
      <xdr:rowOff>0</xdr:rowOff>
    </xdr:to>
    <xdr:sp macro="" textlink="">
      <xdr:nvSpPr>
        <xdr:cNvPr id="3" name="Marge gauche">
          <a:extLst>
            <a:ext uri="{FF2B5EF4-FFF2-40B4-BE49-F238E27FC236}">
              <a16:creationId xmlns:a16="http://schemas.microsoft.com/office/drawing/2014/main" id="{2A0A08A3-0136-4FBD-8EBB-D18372E2CD55}"/>
            </a:ext>
          </a:extLst>
        </xdr:cNvPr>
        <xdr:cNvSpPr/>
      </xdr:nvSpPr>
      <xdr:spPr>
        <a:xfrm>
          <a:off x="0" y="0"/>
          <a:ext cx="3078480" cy="10439400"/>
        </a:xfrm>
        <a:prstGeom prst="rect">
          <a:avLst/>
        </a:prstGeom>
        <a:solidFill>
          <a:srgbClr val="0066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0</xdr:colOff>
      <xdr:row>1</xdr:row>
      <xdr:rowOff>190499</xdr:rowOff>
    </xdr:from>
    <xdr:to>
      <xdr:col>2</xdr:col>
      <xdr:colOff>2</xdr:colOff>
      <xdr:row>18</xdr:row>
      <xdr:rowOff>15875</xdr:rowOff>
    </xdr:to>
    <xdr:sp macro="" textlink="">
      <xdr:nvSpPr>
        <xdr:cNvPr id="4" name="Menu">
          <a:extLst>
            <a:ext uri="{FF2B5EF4-FFF2-40B4-BE49-F238E27FC236}">
              <a16:creationId xmlns:a16="http://schemas.microsoft.com/office/drawing/2014/main" id="{F7C5FD46-FAB4-49A2-BE9E-CF873861B97B}"/>
            </a:ext>
          </a:extLst>
        </xdr:cNvPr>
        <xdr:cNvSpPr/>
      </xdr:nvSpPr>
      <xdr:spPr>
        <a:xfrm rot="16200000">
          <a:off x="-3101657" y="4275136"/>
          <a:ext cx="10074276" cy="2286002"/>
        </a:xfrm>
        <a:prstGeom prst="round1Rect">
          <a:avLst/>
        </a:prstGeom>
        <a:solidFill>
          <a:srgbClr val="008DA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987136</xdr:colOff>
      <xdr:row>2</xdr:row>
      <xdr:rowOff>218332</xdr:rowOff>
    </xdr:from>
    <xdr:to>
      <xdr:col>4</xdr:col>
      <xdr:colOff>2263734</xdr:colOff>
      <xdr:row>3</xdr:row>
      <xdr:rowOff>679246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1CA6574F-F3A5-4437-8954-FC71C610FD36}"/>
            </a:ext>
          </a:extLst>
        </xdr:cNvPr>
        <xdr:cNvSpPr/>
      </xdr:nvSpPr>
      <xdr:spPr>
        <a:xfrm>
          <a:off x="4065616" y="599332"/>
          <a:ext cx="12919958" cy="1146714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2800" b="1">
              <a:solidFill>
                <a:schemeClr val="tx1"/>
              </a:solidFill>
              <a:latin typeface="Agency FB" panose="020B0503020202020204" pitchFamily="34" charset="0"/>
            </a:rPr>
            <a:t>Check</a:t>
          </a:r>
          <a:r>
            <a:rPr lang="fr-FR" sz="2800" b="1" baseline="0">
              <a:solidFill>
                <a:schemeClr val="tx1"/>
              </a:solidFill>
              <a:latin typeface="Agency FB" panose="020B0503020202020204" pitchFamily="34" charset="0"/>
            </a:rPr>
            <a:t>list Rendu Rapport pour établir DGD</a:t>
          </a:r>
          <a:endParaRPr lang="fr-FR" sz="2800" b="1">
            <a:solidFill>
              <a:schemeClr val="tx1"/>
            </a:solidFill>
            <a:latin typeface="Agency FB" panose="020B0503020202020204" pitchFamily="34" charset="0"/>
          </a:endParaRPr>
        </a:p>
      </xdr:txBody>
    </xdr:sp>
    <xdr:clientData/>
  </xdr:twoCellAnchor>
  <xdr:twoCellAnchor>
    <xdr:from>
      <xdr:col>1</xdr:col>
      <xdr:colOff>127000</xdr:colOff>
      <xdr:row>2</xdr:row>
      <xdr:rowOff>254000</xdr:rowOff>
    </xdr:from>
    <xdr:to>
      <xdr:col>1</xdr:col>
      <xdr:colOff>2127250</xdr:colOff>
      <xdr:row>4</xdr:row>
      <xdr:rowOff>355600</xdr:rowOff>
    </xdr:to>
    <xdr:sp macro="" textlink="">
      <xdr:nvSpPr>
        <xdr:cNvPr id="6" name="Rectangle : coins arrondis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8572CED-B18A-47CA-86BD-0D88262E7E05}"/>
            </a:ext>
          </a:extLst>
        </xdr:cNvPr>
        <xdr:cNvSpPr/>
      </xdr:nvSpPr>
      <xdr:spPr>
        <a:xfrm>
          <a:off x="919480" y="635000"/>
          <a:ext cx="2000250" cy="1473200"/>
        </a:xfrm>
        <a:prstGeom prst="roundRect">
          <a:avLst/>
        </a:prstGeom>
        <a:solidFill>
          <a:srgbClr val="C0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4400"/>
            <a:t>Retour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</xdr:colOff>
      <xdr:row>0</xdr:row>
      <xdr:rowOff>0</xdr:rowOff>
    </xdr:from>
    <xdr:to>
      <xdr:col>4</xdr:col>
      <xdr:colOff>0</xdr:colOff>
      <xdr:row>5</xdr:row>
      <xdr:rowOff>0</xdr:rowOff>
    </xdr:to>
    <xdr:sp macro="" textlink="">
      <xdr:nvSpPr>
        <xdr:cNvPr id="2" name="Titre">
          <a:extLst>
            <a:ext uri="{FF2B5EF4-FFF2-40B4-BE49-F238E27FC236}">
              <a16:creationId xmlns:a16="http://schemas.microsoft.com/office/drawing/2014/main" id="{090F6B94-2928-43E6-A92C-C5D063D1FAF1}"/>
            </a:ext>
          </a:extLst>
        </xdr:cNvPr>
        <xdr:cNvSpPr/>
      </xdr:nvSpPr>
      <xdr:spPr>
        <a:xfrm>
          <a:off x="3078481" y="0"/>
          <a:ext cx="9044939" cy="2438400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18</xdr:row>
      <xdr:rowOff>0</xdr:rowOff>
    </xdr:to>
    <xdr:sp macro="" textlink="">
      <xdr:nvSpPr>
        <xdr:cNvPr id="3" name="Marge gauche">
          <a:extLst>
            <a:ext uri="{FF2B5EF4-FFF2-40B4-BE49-F238E27FC236}">
              <a16:creationId xmlns:a16="http://schemas.microsoft.com/office/drawing/2014/main" id="{BF290C4A-4284-4FBB-9552-53BE718073A3}"/>
            </a:ext>
          </a:extLst>
        </xdr:cNvPr>
        <xdr:cNvSpPr/>
      </xdr:nvSpPr>
      <xdr:spPr>
        <a:xfrm>
          <a:off x="0" y="0"/>
          <a:ext cx="3078480" cy="10439400"/>
        </a:xfrm>
        <a:prstGeom prst="rect">
          <a:avLst/>
        </a:prstGeom>
        <a:solidFill>
          <a:srgbClr val="0066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0</xdr:colOff>
      <xdr:row>1</xdr:row>
      <xdr:rowOff>190499</xdr:rowOff>
    </xdr:from>
    <xdr:to>
      <xdr:col>2</xdr:col>
      <xdr:colOff>2</xdr:colOff>
      <xdr:row>18</xdr:row>
      <xdr:rowOff>15875</xdr:rowOff>
    </xdr:to>
    <xdr:sp macro="" textlink="">
      <xdr:nvSpPr>
        <xdr:cNvPr id="4" name="Menu">
          <a:extLst>
            <a:ext uri="{FF2B5EF4-FFF2-40B4-BE49-F238E27FC236}">
              <a16:creationId xmlns:a16="http://schemas.microsoft.com/office/drawing/2014/main" id="{83DDCFAF-08D7-4378-9C0A-ADF8E6CD1A4F}"/>
            </a:ext>
          </a:extLst>
        </xdr:cNvPr>
        <xdr:cNvSpPr/>
      </xdr:nvSpPr>
      <xdr:spPr>
        <a:xfrm rot="16200000">
          <a:off x="-3101657" y="4275136"/>
          <a:ext cx="10074276" cy="2286002"/>
        </a:xfrm>
        <a:prstGeom prst="round1Rect">
          <a:avLst/>
        </a:prstGeom>
        <a:solidFill>
          <a:srgbClr val="008DA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987136</xdr:colOff>
      <xdr:row>2</xdr:row>
      <xdr:rowOff>218332</xdr:rowOff>
    </xdr:from>
    <xdr:to>
      <xdr:col>3</xdr:col>
      <xdr:colOff>2263734</xdr:colOff>
      <xdr:row>3</xdr:row>
      <xdr:rowOff>679246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AF42169D-4C58-47E9-B03B-7638E7E3313D}"/>
            </a:ext>
          </a:extLst>
        </xdr:cNvPr>
        <xdr:cNvSpPr/>
      </xdr:nvSpPr>
      <xdr:spPr>
        <a:xfrm>
          <a:off x="4065616" y="599332"/>
          <a:ext cx="7098278" cy="1146714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2800" b="1">
              <a:solidFill>
                <a:schemeClr val="tx1"/>
              </a:solidFill>
              <a:latin typeface="Agency FB" panose="020B0503020202020204" pitchFamily="34" charset="0"/>
            </a:rPr>
            <a:t>Check</a:t>
          </a:r>
          <a:r>
            <a:rPr lang="fr-FR" sz="2800" b="1" baseline="0">
              <a:solidFill>
                <a:schemeClr val="tx1"/>
              </a:solidFill>
              <a:latin typeface="Agency FB" panose="020B0503020202020204" pitchFamily="34" charset="0"/>
            </a:rPr>
            <a:t>list .......</a:t>
          </a:r>
          <a:endParaRPr lang="fr-FR" sz="2800" b="1">
            <a:solidFill>
              <a:schemeClr val="tx1"/>
            </a:solidFill>
            <a:latin typeface="Agency FB" panose="020B0503020202020204" pitchFamily="34" charset="0"/>
          </a:endParaRPr>
        </a:p>
      </xdr:txBody>
    </xdr:sp>
    <xdr:clientData/>
  </xdr:twoCellAnchor>
  <xdr:twoCellAnchor>
    <xdr:from>
      <xdr:col>1</xdr:col>
      <xdr:colOff>127000</xdr:colOff>
      <xdr:row>2</xdr:row>
      <xdr:rowOff>254000</xdr:rowOff>
    </xdr:from>
    <xdr:to>
      <xdr:col>1</xdr:col>
      <xdr:colOff>2127250</xdr:colOff>
      <xdr:row>4</xdr:row>
      <xdr:rowOff>355600</xdr:rowOff>
    </xdr:to>
    <xdr:sp macro="" textlink="">
      <xdr:nvSpPr>
        <xdr:cNvPr id="6" name="Rectangle : coins arrondis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DA96954-0C4E-407F-8DF9-4E31D7A6B96D}"/>
            </a:ext>
          </a:extLst>
        </xdr:cNvPr>
        <xdr:cNvSpPr/>
      </xdr:nvSpPr>
      <xdr:spPr>
        <a:xfrm>
          <a:off x="919480" y="635000"/>
          <a:ext cx="2000250" cy="1473200"/>
        </a:xfrm>
        <a:prstGeom prst="roundRect">
          <a:avLst/>
        </a:prstGeom>
        <a:solidFill>
          <a:srgbClr val="C0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4400"/>
            <a:t>Retour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163286</xdr:colOff>
      <xdr:row>6</xdr:row>
      <xdr:rowOff>124688</xdr:rowOff>
    </xdr:from>
    <xdr:to>
      <xdr:col>32</xdr:col>
      <xdr:colOff>193963</xdr:colOff>
      <xdr:row>27</xdr:row>
      <xdr:rowOff>54428</xdr:rowOff>
    </xdr:to>
    <xdr:graphicFrame macro="">
      <xdr:nvGraphicFramePr>
        <xdr:cNvPr id="57" name="Diagramme 56">
          <a:extLst>
            <a:ext uri="{FF2B5EF4-FFF2-40B4-BE49-F238E27FC236}">
              <a16:creationId xmlns:a16="http://schemas.microsoft.com/office/drawing/2014/main" id="{1358C706-DEAD-8DAE-224D-37FBE691E8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0</xdr:col>
      <xdr:colOff>0</xdr:colOff>
      <xdr:row>0</xdr:row>
      <xdr:rowOff>1</xdr:rowOff>
    </xdr:from>
    <xdr:to>
      <xdr:col>4</xdr:col>
      <xdr:colOff>0</xdr:colOff>
      <xdr:row>29</xdr:row>
      <xdr:rowOff>0</xdr:rowOff>
    </xdr:to>
    <xdr:sp macro="" textlink="">
      <xdr:nvSpPr>
        <xdr:cNvPr id="18" name="Marge gauche">
          <a:extLst>
            <a:ext uri="{FF2B5EF4-FFF2-40B4-BE49-F238E27FC236}">
              <a16:creationId xmlns:a16="http://schemas.microsoft.com/office/drawing/2014/main" id="{5F0B3600-F85D-495F-AC63-8D01DCF4F6E2}"/>
            </a:ext>
          </a:extLst>
        </xdr:cNvPr>
        <xdr:cNvSpPr/>
      </xdr:nvSpPr>
      <xdr:spPr>
        <a:xfrm>
          <a:off x="0" y="1"/>
          <a:ext cx="2481943" cy="5366656"/>
        </a:xfrm>
        <a:prstGeom prst="rect">
          <a:avLst/>
        </a:prstGeom>
        <a:solidFill>
          <a:srgbClr val="304057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157164</xdr:colOff>
      <xdr:row>0</xdr:row>
      <xdr:rowOff>0</xdr:rowOff>
    </xdr:from>
    <xdr:to>
      <xdr:col>4</xdr:col>
      <xdr:colOff>2</xdr:colOff>
      <xdr:row>29</xdr:row>
      <xdr:rowOff>2</xdr:rowOff>
    </xdr:to>
    <xdr:sp macro="" textlink="">
      <xdr:nvSpPr>
        <xdr:cNvPr id="19" name="Menu">
          <a:extLst>
            <a:ext uri="{FF2B5EF4-FFF2-40B4-BE49-F238E27FC236}">
              <a16:creationId xmlns:a16="http://schemas.microsoft.com/office/drawing/2014/main" id="{184A1F86-1D49-40CA-96C8-F6F909B85FF5}"/>
            </a:ext>
          </a:extLst>
        </xdr:cNvPr>
        <xdr:cNvSpPr/>
      </xdr:nvSpPr>
      <xdr:spPr>
        <a:xfrm rot="16200000">
          <a:off x="-1011078" y="1793082"/>
          <a:ext cx="5303522" cy="1717358"/>
        </a:xfrm>
        <a:prstGeom prst="round1Rect">
          <a:avLst/>
        </a:prstGeom>
        <a:solidFill>
          <a:srgbClr val="53709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4481</xdr:colOff>
      <xdr:row>0</xdr:row>
      <xdr:rowOff>0</xdr:rowOff>
    </xdr:from>
    <xdr:to>
      <xdr:col>31</xdr:col>
      <xdr:colOff>0</xdr:colOff>
      <xdr:row>3</xdr:row>
      <xdr:rowOff>190499</xdr:rowOff>
    </xdr:to>
    <xdr:sp macro="" textlink="">
      <xdr:nvSpPr>
        <xdr:cNvPr id="20" name="Titre">
          <a:extLst>
            <a:ext uri="{FF2B5EF4-FFF2-40B4-BE49-F238E27FC236}">
              <a16:creationId xmlns:a16="http://schemas.microsoft.com/office/drawing/2014/main" id="{D913EA5C-F5C8-49B7-8053-45FD54F8E4E2}"/>
            </a:ext>
          </a:extLst>
        </xdr:cNvPr>
        <xdr:cNvSpPr/>
      </xdr:nvSpPr>
      <xdr:spPr>
        <a:xfrm>
          <a:off x="2503841" y="0"/>
          <a:ext cx="17757739" cy="731519"/>
        </a:xfrm>
        <a:prstGeom prst="rect">
          <a:avLst/>
        </a:prstGeom>
        <a:solidFill>
          <a:schemeClr val="bg2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606134</xdr:colOff>
      <xdr:row>0</xdr:row>
      <xdr:rowOff>161925</xdr:rowOff>
    </xdr:from>
    <xdr:to>
      <xdr:col>29</xdr:col>
      <xdr:colOff>-1</xdr:colOff>
      <xdr:row>3</xdr:row>
      <xdr:rowOff>38661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CB76A359-98BE-4104-831C-51658A3E40D5}"/>
            </a:ext>
          </a:extLst>
        </xdr:cNvPr>
        <xdr:cNvSpPr/>
      </xdr:nvSpPr>
      <xdr:spPr>
        <a:xfrm>
          <a:off x="3730334" y="161925"/>
          <a:ext cx="15281565" cy="4253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2800" b="1">
              <a:solidFill>
                <a:schemeClr val="tx1"/>
              </a:solidFill>
              <a:latin typeface="Agency FB" panose="020B0503020202020204" pitchFamily="34" charset="0"/>
            </a:rPr>
            <a:t>Processus Pilote</a:t>
          </a:r>
        </a:p>
      </xdr:txBody>
    </xdr:sp>
    <xdr:clientData/>
  </xdr:twoCellAnchor>
  <xdr:twoCellAnchor>
    <xdr:from>
      <xdr:col>9</xdr:col>
      <xdr:colOff>132259</xdr:colOff>
      <xdr:row>17</xdr:row>
      <xdr:rowOff>141018</xdr:rowOff>
    </xdr:from>
    <xdr:to>
      <xdr:col>11</xdr:col>
      <xdr:colOff>206061</xdr:colOff>
      <xdr:row>23</xdr:row>
      <xdr:rowOff>138297</xdr:rowOff>
    </xdr:to>
    <xdr:graphicFrame macro="">
      <xdr:nvGraphicFramePr>
        <xdr:cNvPr id="23" name="Diagramme 22">
          <a:extLst>
            <a:ext uri="{FF2B5EF4-FFF2-40B4-BE49-F238E27FC236}">
              <a16:creationId xmlns:a16="http://schemas.microsoft.com/office/drawing/2014/main" id="{980BD65B-6414-48CF-974E-5A1C587684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6" r:lo="rId7" r:qs="rId8" r:cs="rId9"/>
        </a:graphicData>
      </a:graphic>
    </xdr:graphicFrame>
    <xdr:clientData/>
  </xdr:twoCellAnchor>
  <xdr:twoCellAnchor>
    <xdr:from>
      <xdr:col>9</xdr:col>
      <xdr:colOff>118802</xdr:colOff>
      <xdr:row>22</xdr:row>
      <xdr:rowOff>100195</xdr:rowOff>
    </xdr:from>
    <xdr:to>
      <xdr:col>11</xdr:col>
      <xdr:colOff>192604</xdr:colOff>
      <xdr:row>28</xdr:row>
      <xdr:rowOff>97474</xdr:rowOff>
    </xdr:to>
    <xdr:graphicFrame macro="">
      <xdr:nvGraphicFramePr>
        <xdr:cNvPr id="24" name="Diagramme 23">
          <a:extLst>
            <a:ext uri="{FF2B5EF4-FFF2-40B4-BE49-F238E27FC236}">
              <a16:creationId xmlns:a16="http://schemas.microsoft.com/office/drawing/2014/main" id="{9DFA6952-2702-42F5-9574-FA6EE199D2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1" r:lo="rId12" r:qs="rId13" r:cs="rId14"/>
        </a:graphicData>
      </a:graphic>
    </xdr:graphicFrame>
    <xdr:clientData/>
  </xdr:twoCellAnchor>
  <xdr:twoCellAnchor>
    <xdr:from>
      <xdr:col>1</xdr:col>
      <xdr:colOff>394608</xdr:colOff>
      <xdr:row>13</xdr:row>
      <xdr:rowOff>108857</xdr:rowOff>
    </xdr:from>
    <xdr:to>
      <xdr:col>3</xdr:col>
      <xdr:colOff>462643</xdr:colOff>
      <xdr:row>16</xdr:row>
      <xdr:rowOff>0</xdr:rowOff>
    </xdr:to>
    <xdr:sp macro="" textlink="">
      <xdr:nvSpPr>
        <xdr:cNvPr id="26" name="ZoneTexte 25">
          <a:extLst>
            <a:ext uri="{FF2B5EF4-FFF2-40B4-BE49-F238E27FC236}">
              <a16:creationId xmlns:a16="http://schemas.microsoft.com/office/drawing/2014/main" id="{1B0F56F4-92EE-4DCD-8DF1-6D0B1A73AF0E}"/>
            </a:ext>
          </a:extLst>
        </xdr:cNvPr>
        <xdr:cNvSpPr txBox="1"/>
      </xdr:nvSpPr>
      <xdr:spPr>
        <a:xfrm>
          <a:off x="1019448" y="2486297"/>
          <a:ext cx="1317715" cy="43978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600" b="1"/>
            <a:t>LEGENDE</a:t>
          </a:r>
        </a:p>
      </xdr:txBody>
    </xdr:sp>
    <xdr:clientData/>
  </xdr:twoCellAnchor>
  <xdr:twoCellAnchor>
    <xdr:from>
      <xdr:col>1</xdr:col>
      <xdr:colOff>272142</xdr:colOff>
      <xdr:row>16</xdr:row>
      <xdr:rowOff>87087</xdr:rowOff>
    </xdr:from>
    <xdr:to>
      <xdr:col>3</xdr:col>
      <xdr:colOff>564555</xdr:colOff>
      <xdr:row>18</xdr:row>
      <xdr:rowOff>30406</xdr:rowOff>
    </xdr:to>
    <xdr:grpSp>
      <xdr:nvGrpSpPr>
        <xdr:cNvPr id="5" name="Groupe 4">
          <a:extLst>
            <a:ext uri="{FF2B5EF4-FFF2-40B4-BE49-F238E27FC236}">
              <a16:creationId xmlns:a16="http://schemas.microsoft.com/office/drawing/2014/main" id="{CC4EE95F-0453-4259-8403-17AD4CF5CCF6}"/>
            </a:ext>
          </a:extLst>
        </xdr:cNvPr>
        <xdr:cNvGrpSpPr/>
      </xdr:nvGrpSpPr>
      <xdr:grpSpPr>
        <a:xfrm>
          <a:off x="882337" y="3182712"/>
          <a:ext cx="1512804" cy="330272"/>
          <a:chOff x="870857" y="3211285"/>
          <a:chExt cx="1496786" cy="326572"/>
        </a:xfrm>
      </xdr:grpSpPr>
      <xdr:sp macro="" textlink="">
        <xdr:nvSpPr>
          <xdr:cNvPr id="6" name="Rectangle : coins arrondis 5">
            <a:extLst>
              <a:ext uri="{FF2B5EF4-FFF2-40B4-BE49-F238E27FC236}">
                <a16:creationId xmlns:a16="http://schemas.microsoft.com/office/drawing/2014/main" id="{CA26B8E3-5020-55CA-26E5-E3A673C98D0B}"/>
              </a:ext>
            </a:extLst>
          </xdr:cNvPr>
          <xdr:cNvSpPr/>
        </xdr:nvSpPr>
        <xdr:spPr>
          <a:xfrm>
            <a:off x="870857" y="3211285"/>
            <a:ext cx="517072" cy="326572"/>
          </a:xfrm>
          <a:prstGeom prst="roundRect">
            <a:avLst/>
          </a:prstGeom>
          <a:solidFill>
            <a:schemeClr val="accent4">
              <a:lumMod val="60000"/>
              <a:lumOff val="40000"/>
            </a:schemeClr>
          </a:solidFill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7" name="ZoneTexte 6">
            <a:extLst>
              <a:ext uri="{FF2B5EF4-FFF2-40B4-BE49-F238E27FC236}">
                <a16:creationId xmlns:a16="http://schemas.microsoft.com/office/drawing/2014/main" id="{4472CEB6-B3DA-85DA-C5EB-A49D91398718}"/>
              </a:ext>
            </a:extLst>
          </xdr:cNvPr>
          <xdr:cNvSpPr txBox="1"/>
        </xdr:nvSpPr>
        <xdr:spPr>
          <a:xfrm>
            <a:off x="1469571" y="3238501"/>
            <a:ext cx="898072" cy="299356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fr-FR" sz="1100" b="1"/>
              <a:t>MOA</a:t>
            </a:r>
          </a:p>
        </xdr:txBody>
      </xdr:sp>
    </xdr:grpSp>
    <xdr:clientData/>
  </xdr:twoCellAnchor>
  <xdr:twoCellAnchor>
    <xdr:from>
      <xdr:col>1</xdr:col>
      <xdr:colOff>272142</xdr:colOff>
      <xdr:row>18</xdr:row>
      <xdr:rowOff>119086</xdr:rowOff>
    </xdr:from>
    <xdr:to>
      <xdr:col>3</xdr:col>
      <xdr:colOff>523733</xdr:colOff>
      <xdr:row>20</xdr:row>
      <xdr:rowOff>68975</xdr:rowOff>
    </xdr:to>
    <xdr:grpSp>
      <xdr:nvGrpSpPr>
        <xdr:cNvPr id="8" name="Groupe 7">
          <a:extLst>
            <a:ext uri="{FF2B5EF4-FFF2-40B4-BE49-F238E27FC236}">
              <a16:creationId xmlns:a16="http://schemas.microsoft.com/office/drawing/2014/main" id="{0C0AF475-1968-481D-8512-363D79EDCCF2}"/>
            </a:ext>
          </a:extLst>
        </xdr:cNvPr>
        <xdr:cNvGrpSpPr/>
      </xdr:nvGrpSpPr>
      <xdr:grpSpPr>
        <a:xfrm>
          <a:off x="882337" y="3601664"/>
          <a:ext cx="1471982" cy="336842"/>
          <a:chOff x="870857" y="3211285"/>
          <a:chExt cx="1455964" cy="326572"/>
        </a:xfrm>
      </xdr:grpSpPr>
      <xdr:sp macro="" textlink="">
        <xdr:nvSpPr>
          <xdr:cNvPr id="9" name="Rectangle : coins arrondis 8">
            <a:extLst>
              <a:ext uri="{FF2B5EF4-FFF2-40B4-BE49-F238E27FC236}">
                <a16:creationId xmlns:a16="http://schemas.microsoft.com/office/drawing/2014/main" id="{D857C030-EE81-513D-538C-22F225B23657}"/>
              </a:ext>
            </a:extLst>
          </xdr:cNvPr>
          <xdr:cNvSpPr/>
        </xdr:nvSpPr>
        <xdr:spPr>
          <a:xfrm>
            <a:off x="870857" y="3211285"/>
            <a:ext cx="517072" cy="326572"/>
          </a:xfrm>
          <a:prstGeom prst="roundRect">
            <a:avLst/>
          </a:prstGeom>
          <a:solidFill>
            <a:schemeClr val="accent3">
              <a:lumMod val="60000"/>
              <a:lumOff val="40000"/>
            </a:schemeClr>
          </a:solidFill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0" name="ZoneTexte 9">
            <a:extLst>
              <a:ext uri="{FF2B5EF4-FFF2-40B4-BE49-F238E27FC236}">
                <a16:creationId xmlns:a16="http://schemas.microsoft.com/office/drawing/2014/main" id="{E2800286-7C24-EB8E-D752-B28A416E86E8}"/>
              </a:ext>
            </a:extLst>
          </xdr:cNvPr>
          <xdr:cNvSpPr txBox="1"/>
        </xdr:nvSpPr>
        <xdr:spPr>
          <a:xfrm>
            <a:off x="1510393" y="3238500"/>
            <a:ext cx="816428" cy="272143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fr-FR" sz="1100" b="1"/>
              <a:t>Archi</a:t>
            </a:r>
          </a:p>
        </xdr:txBody>
      </xdr:sp>
    </xdr:grpSp>
    <xdr:clientData/>
  </xdr:twoCellAnchor>
  <xdr:twoCellAnchor>
    <xdr:from>
      <xdr:col>1</xdr:col>
      <xdr:colOff>272142</xdr:colOff>
      <xdr:row>20</xdr:row>
      <xdr:rowOff>171263</xdr:rowOff>
    </xdr:from>
    <xdr:to>
      <xdr:col>3</xdr:col>
      <xdr:colOff>523733</xdr:colOff>
      <xdr:row>22</xdr:row>
      <xdr:rowOff>114583</xdr:rowOff>
    </xdr:to>
    <xdr:grpSp>
      <xdr:nvGrpSpPr>
        <xdr:cNvPr id="11" name="Groupe 10">
          <a:extLst>
            <a:ext uri="{FF2B5EF4-FFF2-40B4-BE49-F238E27FC236}">
              <a16:creationId xmlns:a16="http://schemas.microsoft.com/office/drawing/2014/main" id="{11E1C138-A244-4202-8F33-C528CCF627E7}"/>
            </a:ext>
          </a:extLst>
        </xdr:cNvPr>
        <xdr:cNvGrpSpPr/>
      </xdr:nvGrpSpPr>
      <xdr:grpSpPr>
        <a:xfrm>
          <a:off x="882337" y="4040794"/>
          <a:ext cx="1471982" cy="330273"/>
          <a:chOff x="870857" y="3211285"/>
          <a:chExt cx="1455964" cy="326572"/>
        </a:xfrm>
      </xdr:grpSpPr>
      <xdr:sp macro="" textlink="">
        <xdr:nvSpPr>
          <xdr:cNvPr id="12" name="Rectangle : coins arrondis 11">
            <a:extLst>
              <a:ext uri="{FF2B5EF4-FFF2-40B4-BE49-F238E27FC236}">
                <a16:creationId xmlns:a16="http://schemas.microsoft.com/office/drawing/2014/main" id="{951E7AD8-2CBA-17DA-704D-990790AAE4AF}"/>
              </a:ext>
            </a:extLst>
          </xdr:cNvPr>
          <xdr:cNvSpPr/>
        </xdr:nvSpPr>
        <xdr:spPr>
          <a:xfrm>
            <a:off x="870857" y="3211285"/>
            <a:ext cx="517072" cy="326572"/>
          </a:xfrm>
          <a:prstGeom prst="roundRect">
            <a:avLst/>
          </a:prstGeom>
          <a:solidFill>
            <a:schemeClr val="accent6">
              <a:lumMod val="60000"/>
              <a:lumOff val="40000"/>
            </a:schemeClr>
          </a:solidFill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3" name="ZoneTexte 12">
            <a:extLst>
              <a:ext uri="{FF2B5EF4-FFF2-40B4-BE49-F238E27FC236}">
                <a16:creationId xmlns:a16="http://schemas.microsoft.com/office/drawing/2014/main" id="{2E32DD99-0778-B00D-A3A5-C33E9560BD26}"/>
              </a:ext>
            </a:extLst>
          </xdr:cNvPr>
          <xdr:cNvSpPr txBox="1"/>
        </xdr:nvSpPr>
        <xdr:spPr>
          <a:xfrm>
            <a:off x="1510393" y="3238500"/>
            <a:ext cx="816428" cy="272143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fr-FR" sz="1100" b="1"/>
              <a:t>Pilote</a:t>
            </a:r>
          </a:p>
        </xdr:txBody>
      </xdr:sp>
    </xdr:grpSp>
    <xdr:clientData/>
  </xdr:twoCellAnchor>
  <xdr:twoCellAnchor>
    <xdr:from>
      <xdr:col>1</xdr:col>
      <xdr:colOff>272142</xdr:colOff>
      <xdr:row>23</xdr:row>
      <xdr:rowOff>38383</xdr:rowOff>
    </xdr:from>
    <xdr:to>
      <xdr:col>3</xdr:col>
      <xdr:colOff>523733</xdr:colOff>
      <xdr:row>24</xdr:row>
      <xdr:rowOff>166760</xdr:rowOff>
    </xdr:to>
    <xdr:grpSp>
      <xdr:nvGrpSpPr>
        <xdr:cNvPr id="14" name="Groupe 13">
          <a:extLst>
            <a:ext uri="{FF2B5EF4-FFF2-40B4-BE49-F238E27FC236}">
              <a16:creationId xmlns:a16="http://schemas.microsoft.com/office/drawing/2014/main" id="{7F674499-1A2E-4502-8480-1254CE014B21}"/>
            </a:ext>
          </a:extLst>
        </xdr:cNvPr>
        <xdr:cNvGrpSpPr/>
      </xdr:nvGrpSpPr>
      <xdr:grpSpPr>
        <a:xfrm>
          <a:off x="882337" y="4488344"/>
          <a:ext cx="1471982" cy="321854"/>
          <a:chOff x="870857" y="3211285"/>
          <a:chExt cx="1455964" cy="326572"/>
        </a:xfrm>
      </xdr:grpSpPr>
      <xdr:sp macro="" textlink="">
        <xdr:nvSpPr>
          <xdr:cNvPr id="15" name="Rectangle : coins arrondis 14">
            <a:extLst>
              <a:ext uri="{FF2B5EF4-FFF2-40B4-BE49-F238E27FC236}">
                <a16:creationId xmlns:a16="http://schemas.microsoft.com/office/drawing/2014/main" id="{FAA3D20D-076D-6D3A-6FEE-FB17A7985380}"/>
              </a:ext>
            </a:extLst>
          </xdr:cNvPr>
          <xdr:cNvSpPr/>
        </xdr:nvSpPr>
        <xdr:spPr>
          <a:xfrm>
            <a:off x="870857" y="3211285"/>
            <a:ext cx="517072" cy="326572"/>
          </a:xfrm>
          <a:prstGeom prst="roundRect">
            <a:avLst/>
          </a:prstGeom>
          <a:solidFill>
            <a:schemeClr val="accent5">
              <a:lumMod val="60000"/>
              <a:lumOff val="40000"/>
            </a:schemeClr>
          </a:solidFill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6" name="ZoneTexte 15">
            <a:extLst>
              <a:ext uri="{FF2B5EF4-FFF2-40B4-BE49-F238E27FC236}">
                <a16:creationId xmlns:a16="http://schemas.microsoft.com/office/drawing/2014/main" id="{F65E3222-6B8D-E340-0999-CDCA5EF46D16}"/>
              </a:ext>
            </a:extLst>
          </xdr:cNvPr>
          <xdr:cNvSpPr txBox="1"/>
        </xdr:nvSpPr>
        <xdr:spPr>
          <a:xfrm>
            <a:off x="1510393" y="3238500"/>
            <a:ext cx="816428" cy="272143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fr-FR" sz="1100" b="1"/>
              <a:t>BE</a:t>
            </a:r>
          </a:p>
        </xdr:txBody>
      </xdr:sp>
    </xdr:grpSp>
    <xdr:clientData/>
  </xdr:twoCellAnchor>
  <xdr:twoCellAnchor>
    <xdr:from>
      <xdr:col>1</xdr:col>
      <xdr:colOff>272142</xdr:colOff>
      <xdr:row>25</xdr:row>
      <xdr:rowOff>105154</xdr:rowOff>
    </xdr:from>
    <xdr:to>
      <xdr:col>3</xdr:col>
      <xdr:colOff>537588</xdr:colOff>
      <xdr:row>27</xdr:row>
      <xdr:rowOff>83128</xdr:rowOff>
    </xdr:to>
    <xdr:grpSp>
      <xdr:nvGrpSpPr>
        <xdr:cNvPr id="17" name="Groupe 16">
          <a:extLst>
            <a:ext uri="{FF2B5EF4-FFF2-40B4-BE49-F238E27FC236}">
              <a16:creationId xmlns:a16="http://schemas.microsoft.com/office/drawing/2014/main" id="{C8935AD0-20F9-4AB3-A5C2-6A2E962C7AC6}"/>
            </a:ext>
          </a:extLst>
        </xdr:cNvPr>
        <xdr:cNvGrpSpPr/>
      </xdr:nvGrpSpPr>
      <xdr:grpSpPr>
        <a:xfrm>
          <a:off x="882337" y="4942068"/>
          <a:ext cx="1485837" cy="364927"/>
          <a:chOff x="870857" y="3243275"/>
          <a:chExt cx="1469426" cy="361311"/>
        </a:xfrm>
      </xdr:grpSpPr>
      <xdr:sp macro="" textlink="">
        <xdr:nvSpPr>
          <xdr:cNvPr id="22" name="Rectangle : coins arrondis 21">
            <a:extLst>
              <a:ext uri="{FF2B5EF4-FFF2-40B4-BE49-F238E27FC236}">
                <a16:creationId xmlns:a16="http://schemas.microsoft.com/office/drawing/2014/main" id="{76504AAB-2F2E-A4E7-6FE6-1824A43C027D}"/>
              </a:ext>
            </a:extLst>
          </xdr:cNvPr>
          <xdr:cNvSpPr/>
        </xdr:nvSpPr>
        <xdr:spPr>
          <a:xfrm>
            <a:off x="870857" y="3252107"/>
            <a:ext cx="517072" cy="326572"/>
          </a:xfrm>
          <a:prstGeom prst="roundRect">
            <a:avLst/>
          </a:prstGeom>
          <a:solidFill>
            <a:schemeClr val="tx2">
              <a:lumMod val="60000"/>
              <a:lumOff val="40000"/>
            </a:schemeClr>
          </a:solidFill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25" name="ZoneTexte 24">
            <a:extLst>
              <a:ext uri="{FF2B5EF4-FFF2-40B4-BE49-F238E27FC236}">
                <a16:creationId xmlns:a16="http://schemas.microsoft.com/office/drawing/2014/main" id="{EC6AA299-2BB5-76A2-952B-E65D7A626CA3}"/>
              </a:ext>
            </a:extLst>
          </xdr:cNvPr>
          <xdr:cNvSpPr txBox="1"/>
        </xdr:nvSpPr>
        <xdr:spPr>
          <a:xfrm>
            <a:off x="1523855" y="3243275"/>
            <a:ext cx="816428" cy="36131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fr-FR" sz="1100" b="1"/>
              <a:t>BC</a:t>
            </a:r>
          </a:p>
        </xdr:txBody>
      </xdr:sp>
    </xdr:grpSp>
    <xdr:clientData/>
  </xdr:twoCellAnchor>
  <xdr:twoCellAnchor>
    <xdr:from>
      <xdr:col>1</xdr:col>
      <xdr:colOff>272142</xdr:colOff>
      <xdr:row>28</xdr:row>
      <xdr:rowOff>46359</xdr:rowOff>
    </xdr:from>
    <xdr:to>
      <xdr:col>3</xdr:col>
      <xdr:colOff>523733</xdr:colOff>
      <xdr:row>28</xdr:row>
      <xdr:rowOff>415641</xdr:rowOff>
    </xdr:to>
    <xdr:grpSp>
      <xdr:nvGrpSpPr>
        <xdr:cNvPr id="42" name="Groupe 41">
          <a:extLst>
            <a:ext uri="{FF2B5EF4-FFF2-40B4-BE49-F238E27FC236}">
              <a16:creationId xmlns:a16="http://schemas.microsoft.com/office/drawing/2014/main" id="{74E00B92-2581-47FB-8F69-70ACFEC3BE38}"/>
            </a:ext>
          </a:extLst>
        </xdr:cNvPr>
        <xdr:cNvGrpSpPr/>
      </xdr:nvGrpSpPr>
      <xdr:grpSpPr>
        <a:xfrm>
          <a:off x="882337" y="5463703"/>
          <a:ext cx="1471982" cy="369282"/>
          <a:chOff x="870857" y="3184069"/>
          <a:chExt cx="1455964" cy="122220"/>
        </a:xfrm>
      </xdr:grpSpPr>
      <xdr:sp macro="" textlink="">
        <xdr:nvSpPr>
          <xdr:cNvPr id="43" name="Rectangle : coins arrondis 42">
            <a:extLst>
              <a:ext uri="{FF2B5EF4-FFF2-40B4-BE49-F238E27FC236}">
                <a16:creationId xmlns:a16="http://schemas.microsoft.com/office/drawing/2014/main" id="{88E5F6FF-B986-6AD6-13B4-8BF4F1BA3C2D}"/>
              </a:ext>
            </a:extLst>
          </xdr:cNvPr>
          <xdr:cNvSpPr/>
        </xdr:nvSpPr>
        <xdr:spPr>
          <a:xfrm>
            <a:off x="870857" y="3187912"/>
            <a:ext cx="517072" cy="107569"/>
          </a:xfrm>
          <a:prstGeom prst="roundRect">
            <a:avLst/>
          </a:prstGeom>
          <a:solidFill>
            <a:srgbClr val="FD69BE"/>
          </a:solidFill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44" name="ZoneTexte 43">
            <a:extLst>
              <a:ext uri="{FF2B5EF4-FFF2-40B4-BE49-F238E27FC236}">
                <a16:creationId xmlns:a16="http://schemas.microsoft.com/office/drawing/2014/main" id="{ED4050F0-9FF8-E5FB-950F-8E02585FDFB9}"/>
              </a:ext>
            </a:extLst>
          </xdr:cNvPr>
          <xdr:cNvSpPr txBox="1"/>
        </xdr:nvSpPr>
        <xdr:spPr>
          <a:xfrm>
            <a:off x="1510393" y="3184069"/>
            <a:ext cx="816428" cy="12222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fr-FR" sz="1100" b="1"/>
              <a:t>CSPS</a:t>
            </a:r>
          </a:p>
        </xdr:txBody>
      </xdr:sp>
    </xdr:grpSp>
    <xdr:clientData/>
  </xdr:twoCellAnchor>
  <xdr:twoCellAnchor>
    <xdr:from>
      <xdr:col>5</xdr:col>
      <xdr:colOff>391886</xdr:colOff>
      <xdr:row>20</xdr:row>
      <xdr:rowOff>76200</xdr:rowOff>
    </xdr:from>
    <xdr:to>
      <xdr:col>28</xdr:col>
      <xdr:colOff>120938</xdr:colOff>
      <xdr:row>34</xdr:row>
      <xdr:rowOff>43543</xdr:rowOff>
    </xdr:to>
    <xdr:graphicFrame macro="">
      <xdr:nvGraphicFramePr>
        <xdr:cNvPr id="2" name="Diagramme 1">
          <a:extLst>
            <a:ext uri="{FF2B5EF4-FFF2-40B4-BE49-F238E27FC236}">
              <a16:creationId xmlns:a16="http://schemas.microsoft.com/office/drawing/2014/main" id="{29EB61E8-7F44-4EED-BA4B-03AC0F3ABE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6" r:lo="rId17" r:qs="rId18" r:cs="rId19"/>
        </a:graphicData>
      </a:graphic>
    </xdr:graphicFrame>
    <xdr:clientData/>
  </xdr:twoCellAnchor>
  <xdr:twoCellAnchor>
    <xdr:from>
      <xdr:col>7</xdr:col>
      <xdr:colOff>1415878</xdr:colOff>
      <xdr:row>9</xdr:row>
      <xdr:rowOff>12873</xdr:rowOff>
    </xdr:from>
    <xdr:to>
      <xdr:col>11</xdr:col>
      <xdr:colOff>450506</xdr:colOff>
      <xdr:row>12</xdr:row>
      <xdr:rowOff>141589</xdr:rowOff>
    </xdr:to>
    <xdr:sp macro="" textlink="">
      <xdr:nvSpPr>
        <xdr:cNvPr id="32" name="Rectangle : coins arrondis 31">
          <a:extLst>
            <a:ext uri="{FF2B5EF4-FFF2-40B4-BE49-F238E27FC236}">
              <a16:creationId xmlns:a16="http://schemas.microsoft.com/office/drawing/2014/main" id="{92C84D60-F8B7-0441-9962-CEC9DF0D5E90}"/>
            </a:ext>
          </a:extLst>
        </xdr:cNvPr>
        <xdr:cNvSpPr/>
      </xdr:nvSpPr>
      <xdr:spPr>
        <a:xfrm>
          <a:off x="5650642" y="1750542"/>
          <a:ext cx="2329763" cy="707939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2400"/>
            <a:t>DCE</a:t>
          </a:r>
        </a:p>
      </xdr:txBody>
    </xdr:sp>
    <xdr:clientData/>
  </xdr:twoCellAnchor>
  <xdr:twoCellAnchor>
    <xdr:from>
      <xdr:col>24</xdr:col>
      <xdr:colOff>489122</xdr:colOff>
      <xdr:row>9</xdr:row>
      <xdr:rowOff>12873</xdr:rowOff>
    </xdr:from>
    <xdr:to>
      <xdr:col>28</xdr:col>
      <xdr:colOff>399020</xdr:colOff>
      <xdr:row>12</xdr:row>
      <xdr:rowOff>141589</xdr:rowOff>
    </xdr:to>
    <xdr:sp macro="" textlink="">
      <xdr:nvSpPr>
        <xdr:cNvPr id="33" name="Rectangle : coins arrondis 32">
          <a:extLst>
            <a:ext uri="{FF2B5EF4-FFF2-40B4-BE49-F238E27FC236}">
              <a16:creationId xmlns:a16="http://schemas.microsoft.com/office/drawing/2014/main" id="{64F303DE-C68E-B37F-AB28-EE69E27F409A}"/>
            </a:ext>
          </a:extLst>
        </xdr:cNvPr>
        <xdr:cNvSpPr/>
      </xdr:nvSpPr>
      <xdr:spPr>
        <a:xfrm>
          <a:off x="15883581" y="1750542"/>
          <a:ext cx="2329763" cy="707939"/>
        </a:xfrm>
        <a:prstGeom prst="roundRect">
          <a:avLst/>
        </a:prstGeom>
        <a:solidFill>
          <a:srgbClr val="F4B183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2400"/>
            <a:t>Préparation</a:t>
          </a:r>
        </a:p>
      </xdr:txBody>
    </xdr:sp>
    <xdr:clientData/>
  </xdr:twoCellAnchor>
  <xdr:twoCellAnchor>
    <xdr:from>
      <xdr:col>4</xdr:col>
      <xdr:colOff>77231</xdr:colOff>
      <xdr:row>9</xdr:row>
      <xdr:rowOff>12873</xdr:rowOff>
    </xdr:from>
    <xdr:to>
      <xdr:col>7</xdr:col>
      <xdr:colOff>592095</xdr:colOff>
      <xdr:row>12</xdr:row>
      <xdr:rowOff>141589</xdr:rowOff>
    </xdr:to>
    <xdr:sp macro="" textlink="">
      <xdr:nvSpPr>
        <xdr:cNvPr id="34" name="Rectangle : coins arrondis 33">
          <a:extLst>
            <a:ext uri="{FF2B5EF4-FFF2-40B4-BE49-F238E27FC236}">
              <a16:creationId xmlns:a16="http://schemas.microsoft.com/office/drawing/2014/main" id="{6113476F-8087-8700-413E-982A5047C0AA}"/>
            </a:ext>
          </a:extLst>
        </xdr:cNvPr>
        <xdr:cNvSpPr/>
      </xdr:nvSpPr>
      <xdr:spPr>
        <a:xfrm>
          <a:off x="2497096" y="1750542"/>
          <a:ext cx="2329763" cy="707939"/>
        </a:xfrm>
        <a:prstGeom prst="roundRect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2400"/>
            <a:t>Démarrage mission</a:t>
          </a:r>
        </a:p>
      </xdr:txBody>
    </xdr:sp>
    <xdr:clientData/>
  </xdr:twoCellAnchor>
  <xdr:twoCellAnchor>
    <xdr:from>
      <xdr:col>15</xdr:col>
      <xdr:colOff>128716</xdr:colOff>
      <xdr:row>9</xdr:row>
      <xdr:rowOff>12873</xdr:rowOff>
    </xdr:from>
    <xdr:to>
      <xdr:col>19</xdr:col>
      <xdr:colOff>38615</xdr:colOff>
      <xdr:row>12</xdr:row>
      <xdr:rowOff>141589</xdr:rowOff>
    </xdr:to>
    <xdr:sp macro="" textlink="">
      <xdr:nvSpPr>
        <xdr:cNvPr id="35" name="Rectangle : coins arrondis 34">
          <a:extLst>
            <a:ext uri="{FF2B5EF4-FFF2-40B4-BE49-F238E27FC236}">
              <a16:creationId xmlns:a16="http://schemas.microsoft.com/office/drawing/2014/main" id="{F4124A41-835D-49FE-E7F4-D6731FECC4FF}"/>
            </a:ext>
          </a:extLst>
        </xdr:cNvPr>
        <xdr:cNvSpPr/>
      </xdr:nvSpPr>
      <xdr:spPr>
        <a:xfrm>
          <a:off x="10078480" y="1750542"/>
          <a:ext cx="2329763" cy="707939"/>
        </a:xfrm>
        <a:prstGeom prst="roundRect">
          <a:avLst/>
        </a:prstGeom>
        <a:solidFill>
          <a:srgbClr val="FFC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2400"/>
            <a:t>ACTES</a:t>
          </a:r>
        </a:p>
      </xdr:txBody>
    </xdr:sp>
    <xdr:clientData/>
  </xdr:twoCellAnchor>
  <xdr:twoCellAnchor>
    <xdr:from>
      <xdr:col>9</xdr:col>
      <xdr:colOff>12872</xdr:colOff>
      <xdr:row>22</xdr:row>
      <xdr:rowOff>90102</xdr:rowOff>
    </xdr:from>
    <xdr:to>
      <xdr:col>12</xdr:col>
      <xdr:colOff>527736</xdr:colOff>
      <xdr:row>26</xdr:row>
      <xdr:rowOff>25744</xdr:rowOff>
    </xdr:to>
    <xdr:sp macro="" textlink="">
      <xdr:nvSpPr>
        <xdr:cNvPr id="36" name="Rectangle : coins arrondis 35">
          <a:extLst>
            <a:ext uri="{FF2B5EF4-FFF2-40B4-BE49-F238E27FC236}">
              <a16:creationId xmlns:a16="http://schemas.microsoft.com/office/drawing/2014/main" id="{D3390335-7683-D819-2B13-1D0062869E7D}"/>
            </a:ext>
          </a:extLst>
        </xdr:cNvPr>
        <xdr:cNvSpPr/>
      </xdr:nvSpPr>
      <xdr:spPr>
        <a:xfrm>
          <a:off x="6332838" y="4337737"/>
          <a:ext cx="2329763" cy="707939"/>
        </a:xfrm>
        <a:prstGeom prst="roundRect">
          <a:avLst/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2400">
              <a:solidFill>
                <a:schemeClr val="tx1"/>
              </a:solidFill>
            </a:rPr>
            <a:t>EXE</a:t>
          </a:r>
        </a:p>
      </xdr:txBody>
    </xdr:sp>
    <xdr:clientData/>
  </xdr:twoCellAnchor>
  <xdr:twoCellAnchor>
    <xdr:from>
      <xdr:col>19</xdr:col>
      <xdr:colOff>411893</xdr:colOff>
      <xdr:row>22</xdr:row>
      <xdr:rowOff>90102</xdr:rowOff>
    </xdr:from>
    <xdr:to>
      <xdr:col>23</xdr:col>
      <xdr:colOff>321791</xdr:colOff>
      <xdr:row>26</xdr:row>
      <xdr:rowOff>25744</xdr:rowOff>
    </xdr:to>
    <xdr:sp macro="" textlink="">
      <xdr:nvSpPr>
        <xdr:cNvPr id="37" name="Rectangle : coins arrondis 36">
          <a:extLst>
            <a:ext uri="{FF2B5EF4-FFF2-40B4-BE49-F238E27FC236}">
              <a16:creationId xmlns:a16="http://schemas.microsoft.com/office/drawing/2014/main" id="{562DE796-78A0-50EC-3E23-DE60DC9D1070}"/>
            </a:ext>
          </a:extLst>
        </xdr:cNvPr>
        <xdr:cNvSpPr/>
      </xdr:nvSpPr>
      <xdr:spPr>
        <a:xfrm>
          <a:off x="12781521" y="4337737"/>
          <a:ext cx="2329763" cy="707939"/>
        </a:xfrm>
        <a:prstGeom prst="roundRect">
          <a:avLst/>
        </a:prstGeom>
        <a:solidFill>
          <a:srgbClr val="00B05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2400">
              <a:solidFill>
                <a:schemeClr val="bg1"/>
              </a:solidFill>
            </a:rPr>
            <a:t>LEVEE</a:t>
          </a:r>
        </a:p>
      </xdr:txBody>
    </xdr:sp>
    <xdr:clientData/>
  </xdr:twoCellAnchor>
  <xdr:twoCellAnchor>
    <xdr:from>
      <xdr:col>28</xdr:col>
      <xdr:colOff>281422</xdr:colOff>
      <xdr:row>28</xdr:row>
      <xdr:rowOff>1</xdr:rowOff>
    </xdr:from>
    <xdr:to>
      <xdr:col>31</xdr:col>
      <xdr:colOff>21649</xdr:colOff>
      <xdr:row>28</xdr:row>
      <xdr:rowOff>627785</xdr:rowOff>
    </xdr:to>
    <xdr:sp macro="" textlink="">
      <xdr:nvSpPr>
        <xdr:cNvPr id="4" name="Flèche : chevron 3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75DA7FCD-F93B-831C-DC10-2C3F3A1E95F3}"/>
            </a:ext>
          </a:extLst>
        </xdr:cNvPr>
        <xdr:cNvSpPr/>
      </xdr:nvSpPr>
      <xdr:spPr>
        <a:xfrm>
          <a:off x="18119149" y="5455228"/>
          <a:ext cx="1558636" cy="627784"/>
        </a:xfrm>
        <a:prstGeom prst="chevron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2400">
              <a:solidFill>
                <a:schemeClr val="bg1"/>
              </a:solidFill>
            </a:rPr>
            <a:t>TEST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</xdr:colOff>
      <xdr:row>0</xdr:row>
      <xdr:rowOff>0</xdr:rowOff>
    </xdr:from>
    <xdr:to>
      <xdr:col>4</xdr:col>
      <xdr:colOff>0</xdr:colOff>
      <xdr:row>5</xdr:row>
      <xdr:rowOff>0</xdr:rowOff>
    </xdr:to>
    <xdr:sp macro="" textlink="">
      <xdr:nvSpPr>
        <xdr:cNvPr id="2" name="Titre">
          <a:extLst>
            <a:ext uri="{FF2B5EF4-FFF2-40B4-BE49-F238E27FC236}">
              <a16:creationId xmlns:a16="http://schemas.microsoft.com/office/drawing/2014/main" id="{DC929D30-20DF-45E9-A033-ECFB2FFCD0BA}"/>
            </a:ext>
          </a:extLst>
        </xdr:cNvPr>
        <xdr:cNvSpPr/>
      </xdr:nvSpPr>
      <xdr:spPr>
        <a:xfrm>
          <a:off x="3078481" y="0"/>
          <a:ext cx="9044939" cy="2072640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17</xdr:row>
      <xdr:rowOff>0</xdr:rowOff>
    </xdr:to>
    <xdr:sp macro="" textlink="">
      <xdr:nvSpPr>
        <xdr:cNvPr id="3" name="Marge gauche">
          <a:extLst>
            <a:ext uri="{FF2B5EF4-FFF2-40B4-BE49-F238E27FC236}">
              <a16:creationId xmlns:a16="http://schemas.microsoft.com/office/drawing/2014/main" id="{318315BF-BFC8-4511-AD44-9E92B1AA0D6C}"/>
            </a:ext>
          </a:extLst>
        </xdr:cNvPr>
        <xdr:cNvSpPr/>
      </xdr:nvSpPr>
      <xdr:spPr>
        <a:xfrm>
          <a:off x="0" y="0"/>
          <a:ext cx="3078480" cy="10332720"/>
        </a:xfrm>
        <a:prstGeom prst="rect">
          <a:avLst/>
        </a:prstGeom>
        <a:solidFill>
          <a:srgbClr val="0066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0</xdr:colOff>
      <xdr:row>1</xdr:row>
      <xdr:rowOff>190499</xdr:rowOff>
    </xdr:from>
    <xdr:to>
      <xdr:col>2</xdr:col>
      <xdr:colOff>2</xdr:colOff>
      <xdr:row>17</xdr:row>
      <xdr:rowOff>-1</xdr:rowOff>
    </xdr:to>
    <xdr:sp macro="" textlink="">
      <xdr:nvSpPr>
        <xdr:cNvPr id="4" name="Menu">
          <a:extLst>
            <a:ext uri="{FF2B5EF4-FFF2-40B4-BE49-F238E27FC236}">
              <a16:creationId xmlns:a16="http://schemas.microsoft.com/office/drawing/2014/main" id="{89E5372E-414F-423D-8AE4-D1E287874E2F}"/>
            </a:ext>
          </a:extLst>
        </xdr:cNvPr>
        <xdr:cNvSpPr/>
      </xdr:nvSpPr>
      <xdr:spPr>
        <a:xfrm rot="16200000">
          <a:off x="-3040379" y="4213858"/>
          <a:ext cx="9951720" cy="2286002"/>
        </a:xfrm>
        <a:prstGeom prst="round1Rect">
          <a:avLst/>
        </a:prstGeom>
        <a:solidFill>
          <a:srgbClr val="008DA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987136</xdr:colOff>
      <xdr:row>2</xdr:row>
      <xdr:rowOff>218332</xdr:rowOff>
    </xdr:from>
    <xdr:to>
      <xdr:col>3</xdr:col>
      <xdr:colOff>2263734</xdr:colOff>
      <xdr:row>3</xdr:row>
      <xdr:rowOff>679246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D3BB7FB2-A4EB-4D09-9540-BF95E3D6A1E8}"/>
            </a:ext>
          </a:extLst>
        </xdr:cNvPr>
        <xdr:cNvSpPr/>
      </xdr:nvSpPr>
      <xdr:spPr>
        <a:xfrm>
          <a:off x="4065616" y="599332"/>
          <a:ext cx="7098278" cy="1146714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2800" b="1">
              <a:solidFill>
                <a:schemeClr val="tx1"/>
              </a:solidFill>
              <a:latin typeface="Agency FB" panose="020B0503020202020204" pitchFamily="34" charset="0"/>
            </a:rPr>
            <a:t>Check</a:t>
          </a:r>
          <a:r>
            <a:rPr lang="fr-FR" sz="2800" b="1" baseline="0">
              <a:solidFill>
                <a:schemeClr val="tx1"/>
              </a:solidFill>
              <a:latin typeface="Agency FB" panose="020B0503020202020204" pitchFamily="34" charset="0"/>
            </a:rPr>
            <a:t>list étude de mission</a:t>
          </a:r>
          <a:endParaRPr lang="fr-FR" sz="2800" b="1">
            <a:solidFill>
              <a:schemeClr val="tx1"/>
            </a:solidFill>
            <a:latin typeface="Agency FB" panose="020B0503020202020204" pitchFamily="34" charset="0"/>
          </a:endParaRPr>
        </a:p>
      </xdr:txBody>
    </xdr:sp>
    <xdr:clientData/>
  </xdr:twoCellAnchor>
  <xdr:twoCellAnchor>
    <xdr:from>
      <xdr:col>1</xdr:col>
      <xdr:colOff>150813</xdr:colOff>
      <xdr:row>2</xdr:row>
      <xdr:rowOff>63500</xdr:rowOff>
    </xdr:from>
    <xdr:to>
      <xdr:col>1</xdr:col>
      <xdr:colOff>2151063</xdr:colOff>
      <xdr:row>4</xdr:row>
      <xdr:rowOff>136525</xdr:rowOff>
    </xdr:to>
    <xdr:sp macro="" textlink="">
      <xdr:nvSpPr>
        <xdr:cNvPr id="6" name="Rectangle : coins arrondis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25547C-BBBE-46CF-A299-0E7D358C078E}"/>
            </a:ext>
          </a:extLst>
        </xdr:cNvPr>
        <xdr:cNvSpPr/>
      </xdr:nvSpPr>
      <xdr:spPr>
        <a:xfrm>
          <a:off x="943293" y="444500"/>
          <a:ext cx="2000250" cy="1444625"/>
        </a:xfrm>
        <a:prstGeom prst="roundRect">
          <a:avLst/>
        </a:prstGeom>
        <a:solidFill>
          <a:srgbClr val="C0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4400"/>
            <a:t>Retour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</xdr:colOff>
      <xdr:row>0</xdr:row>
      <xdr:rowOff>0</xdr:rowOff>
    </xdr:from>
    <xdr:to>
      <xdr:col>4</xdr:col>
      <xdr:colOff>0</xdr:colOff>
      <xdr:row>5</xdr:row>
      <xdr:rowOff>0</xdr:rowOff>
    </xdr:to>
    <xdr:sp macro="" textlink="">
      <xdr:nvSpPr>
        <xdr:cNvPr id="2" name="Titre">
          <a:extLst>
            <a:ext uri="{FF2B5EF4-FFF2-40B4-BE49-F238E27FC236}">
              <a16:creationId xmlns:a16="http://schemas.microsoft.com/office/drawing/2014/main" id="{3C4EBA97-B28E-4257-B601-D0891ADA0EB4}"/>
            </a:ext>
          </a:extLst>
        </xdr:cNvPr>
        <xdr:cNvSpPr/>
      </xdr:nvSpPr>
      <xdr:spPr>
        <a:xfrm>
          <a:off x="3078481" y="0"/>
          <a:ext cx="9044939" cy="2072640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21</xdr:row>
      <xdr:rowOff>0</xdr:rowOff>
    </xdr:to>
    <xdr:sp macro="" textlink="">
      <xdr:nvSpPr>
        <xdr:cNvPr id="3" name="Marge gauche">
          <a:extLst>
            <a:ext uri="{FF2B5EF4-FFF2-40B4-BE49-F238E27FC236}">
              <a16:creationId xmlns:a16="http://schemas.microsoft.com/office/drawing/2014/main" id="{2693966D-72ED-4105-AD94-AD7BF5FB3FC7}"/>
            </a:ext>
          </a:extLst>
        </xdr:cNvPr>
        <xdr:cNvSpPr/>
      </xdr:nvSpPr>
      <xdr:spPr>
        <a:xfrm>
          <a:off x="0" y="0"/>
          <a:ext cx="3078480" cy="10332720"/>
        </a:xfrm>
        <a:prstGeom prst="rect">
          <a:avLst/>
        </a:prstGeom>
        <a:solidFill>
          <a:srgbClr val="0066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0</xdr:colOff>
      <xdr:row>1</xdr:row>
      <xdr:rowOff>190499</xdr:rowOff>
    </xdr:from>
    <xdr:to>
      <xdr:col>2</xdr:col>
      <xdr:colOff>2</xdr:colOff>
      <xdr:row>21</xdr:row>
      <xdr:rowOff>-1</xdr:rowOff>
    </xdr:to>
    <xdr:sp macro="" textlink="">
      <xdr:nvSpPr>
        <xdr:cNvPr id="4" name="Menu">
          <a:extLst>
            <a:ext uri="{FF2B5EF4-FFF2-40B4-BE49-F238E27FC236}">
              <a16:creationId xmlns:a16="http://schemas.microsoft.com/office/drawing/2014/main" id="{DDDAC3B7-87FD-46D0-B6E2-1FFC9FF517D8}"/>
            </a:ext>
          </a:extLst>
        </xdr:cNvPr>
        <xdr:cNvSpPr/>
      </xdr:nvSpPr>
      <xdr:spPr>
        <a:xfrm rot="16200000">
          <a:off x="-3040379" y="4213858"/>
          <a:ext cx="9951720" cy="2286002"/>
        </a:xfrm>
        <a:prstGeom prst="round1Rect">
          <a:avLst/>
        </a:prstGeom>
        <a:solidFill>
          <a:srgbClr val="008DA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987136</xdr:colOff>
      <xdr:row>2</xdr:row>
      <xdr:rowOff>218332</xdr:rowOff>
    </xdr:from>
    <xdr:to>
      <xdr:col>3</xdr:col>
      <xdr:colOff>2263734</xdr:colOff>
      <xdr:row>3</xdr:row>
      <xdr:rowOff>679246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97C2FCCE-F307-4A42-930F-8D667D690313}"/>
            </a:ext>
          </a:extLst>
        </xdr:cNvPr>
        <xdr:cNvSpPr/>
      </xdr:nvSpPr>
      <xdr:spPr>
        <a:xfrm>
          <a:off x="4065616" y="599332"/>
          <a:ext cx="7098278" cy="1146714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2800" b="1">
              <a:solidFill>
                <a:schemeClr val="tx1"/>
              </a:solidFill>
              <a:latin typeface="Agency FB" panose="020B0503020202020204" pitchFamily="34" charset="0"/>
            </a:rPr>
            <a:t>Check</a:t>
          </a:r>
          <a:r>
            <a:rPr lang="fr-FR" sz="2800" b="1" baseline="0">
              <a:solidFill>
                <a:schemeClr val="tx1"/>
              </a:solidFill>
              <a:latin typeface="Agency FB" panose="020B0503020202020204" pitchFamily="34" charset="0"/>
            </a:rPr>
            <a:t>list Planning travaux</a:t>
          </a:r>
          <a:endParaRPr lang="fr-FR" sz="2800" b="1">
            <a:solidFill>
              <a:schemeClr val="tx1"/>
            </a:solidFill>
            <a:latin typeface="Agency FB" panose="020B0503020202020204" pitchFamily="34" charset="0"/>
          </a:endParaRPr>
        </a:p>
      </xdr:txBody>
    </xdr:sp>
    <xdr:clientData/>
  </xdr:twoCellAnchor>
  <xdr:twoCellAnchor>
    <xdr:from>
      <xdr:col>1</xdr:col>
      <xdr:colOff>150813</xdr:colOff>
      <xdr:row>2</xdr:row>
      <xdr:rowOff>63500</xdr:rowOff>
    </xdr:from>
    <xdr:to>
      <xdr:col>1</xdr:col>
      <xdr:colOff>2151063</xdr:colOff>
      <xdr:row>4</xdr:row>
      <xdr:rowOff>136525</xdr:rowOff>
    </xdr:to>
    <xdr:sp macro="" textlink="">
      <xdr:nvSpPr>
        <xdr:cNvPr id="6" name="Rectangle : coins arrondis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962D9C5-B09F-4FB0-9295-AE4000981FDB}"/>
            </a:ext>
          </a:extLst>
        </xdr:cNvPr>
        <xdr:cNvSpPr/>
      </xdr:nvSpPr>
      <xdr:spPr>
        <a:xfrm>
          <a:off x="943293" y="444500"/>
          <a:ext cx="2000250" cy="1444625"/>
        </a:xfrm>
        <a:prstGeom prst="roundRect">
          <a:avLst/>
        </a:prstGeom>
        <a:solidFill>
          <a:srgbClr val="C0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4400"/>
            <a:t>Retour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</xdr:colOff>
      <xdr:row>0</xdr:row>
      <xdr:rowOff>0</xdr:rowOff>
    </xdr:from>
    <xdr:to>
      <xdr:col>4</xdr:col>
      <xdr:colOff>0</xdr:colOff>
      <xdr:row>5</xdr:row>
      <xdr:rowOff>0</xdr:rowOff>
    </xdr:to>
    <xdr:sp macro="" textlink="">
      <xdr:nvSpPr>
        <xdr:cNvPr id="2" name="Titre">
          <a:extLst>
            <a:ext uri="{FF2B5EF4-FFF2-40B4-BE49-F238E27FC236}">
              <a16:creationId xmlns:a16="http://schemas.microsoft.com/office/drawing/2014/main" id="{EBEEEF71-85DA-4696-8A00-A5B9DDB8BECD}"/>
            </a:ext>
          </a:extLst>
        </xdr:cNvPr>
        <xdr:cNvSpPr/>
      </xdr:nvSpPr>
      <xdr:spPr>
        <a:xfrm>
          <a:off x="3078481" y="0"/>
          <a:ext cx="9044939" cy="2072640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3" name="Marge gauche">
          <a:extLst>
            <a:ext uri="{FF2B5EF4-FFF2-40B4-BE49-F238E27FC236}">
              <a16:creationId xmlns:a16="http://schemas.microsoft.com/office/drawing/2014/main" id="{EC5DD98A-C952-4A43-BEF3-9B56D73D5A0B}"/>
            </a:ext>
          </a:extLst>
        </xdr:cNvPr>
        <xdr:cNvSpPr/>
      </xdr:nvSpPr>
      <xdr:spPr>
        <a:xfrm>
          <a:off x="0" y="0"/>
          <a:ext cx="3078480" cy="10332720"/>
        </a:xfrm>
        <a:prstGeom prst="rect">
          <a:avLst/>
        </a:prstGeom>
        <a:solidFill>
          <a:srgbClr val="0066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0</xdr:colOff>
      <xdr:row>1</xdr:row>
      <xdr:rowOff>190499</xdr:rowOff>
    </xdr:from>
    <xdr:to>
      <xdr:col>2</xdr:col>
      <xdr:colOff>2</xdr:colOff>
      <xdr:row>23</xdr:row>
      <xdr:rowOff>-1</xdr:rowOff>
    </xdr:to>
    <xdr:sp macro="" textlink="">
      <xdr:nvSpPr>
        <xdr:cNvPr id="4" name="Menu">
          <a:extLst>
            <a:ext uri="{FF2B5EF4-FFF2-40B4-BE49-F238E27FC236}">
              <a16:creationId xmlns:a16="http://schemas.microsoft.com/office/drawing/2014/main" id="{7FEDB8B5-2D65-45F3-8412-A8B770293559}"/>
            </a:ext>
          </a:extLst>
        </xdr:cNvPr>
        <xdr:cNvSpPr/>
      </xdr:nvSpPr>
      <xdr:spPr>
        <a:xfrm rot="16200000">
          <a:off x="-3040379" y="4213858"/>
          <a:ext cx="9951720" cy="2286002"/>
        </a:xfrm>
        <a:prstGeom prst="round1Rect">
          <a:avLst/>
        </a:prstGeom>
        <a:solidFill>
          <a:srgbClr val="008DA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987136</xdr:colOff>
      <xdr:row>2</xdr:row>
      <xdr:rowOff>218332</xdr:rowOff>
    </xdr:from>
    <xdr:to>
      <xdr:col>3</xdr:col>
      <xdr:colOff>2263734</xdr:colOff>
      <xdr:row>3</xdr:row>
      <xdr:rowOff>679246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4E7D9610-000D-4176-87FB-68134045A77B}"/>
            </a:ext>
          </a:extLst>
        </xdr:cNvPr>
        <xdr:cNvSpPr/>
      </xdr:nvSpPr>
      <xdr:spPr>
        <a:xfrm>
          <a:off x="4065616" y="599332"/>
          <a:ext cx="7098278" cy="1146714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2800" b="1">
              <a:solidFill>
                <a:schemeClr val="tx1"/>
              </a:solidFill>
              <a:latin typeface="Agency FB" panose="020B0503020202020204" pitchFamily="34" charset="0"/>
            </a:rPr>
            <a:t>Check</a:t>
          </a:r>
          <a:r>
            <a:rPr lang="fr-FR" sz="2800" b="1" baseline="0">
              <a:solidFill>
                <a:schemeClr val="tx1"/>
              </a:solidFill>
              <a:latin typeface="Agency FB" panose="020B0503020202020204" pitchFamily="34" charset="0"/>
            </a:rPr>
            <a:t>list PIC</a:t>
          </a:r>
          <a:endParaRPr lang="fr-FR" sz="2800" b="1">
            <a:solidFill>
              <a:schemeClr val="tx1"/>
            </a:solidFill>
            <a:latin typeface="Agency FB" panose="020B0503020202020204" pitchFamily="34" charset="0"/>
          </a:endParaRPr>
        </a:p>
      </xdr:txBody>
    </xdr:sp>
    <xdr:clientData/>
  </xdr:twoCellAnchor>
  <xdr:twoCellAnchor>
    <xdr:from>
      <xdr:col>1</xdr:col>
      <xdr:colOff>150813</xdr:colOff>
      <xdr:row>2</xdr:row>
      <xdr:rowOff>63500</xdr:rowOff>
    </xdr:from>
    <xdr:to>
      <xdr:col>1</xdr:col>
      <xdr:colOff>2151063</xdr:colOff>
      <xdr:row>4</xdr:row>
      <xdr:rowOff>136525</xdr:rowOff>
    </xdr:to>
    <xdr:sp macro="" textlink="">
      <xdr:nvSpPr>
        <xdr:cNvPr id="6" name="Rectangle : coins arrondis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7A8EDF8-1352-4AA0-B394-9D576D02CC4E}"/>
            </a:ext>
          </a:extLst>
        </xdr:cNvPr>
        <xdr:cNvSpPr/>
      </xdr:nvSpPr>
      <xdr:spPr>
        <a:xfrm>
          <a:off x="943293" y="444500"/>
          <a:ext cx="2000250" cy="1444625"/>
        </a:xfrm>
        <a:prstGeom prst="roundRect">
          <a:avLst/>
        </a:prstGeom>
        <a:solidFill>
          <a:srgbClr val="C0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4400"/>
            <a:t>Retour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</xdr:colOff>
      <xdr:row>0</xdr:row>
      <xdr:rowOff>0</xdr:rowOff>
    </xdr:from>
    <xdr:to>
      <xdr:col>4</xdr:col>
      <xdr:colOff>0</xdr:colOff>
      <xdr:row>5</xdr:row>
      <xdr:rowOff>0</xdr:rowOff>
    </xdr:to>
    <xdr:sp macro="" textlink="">
      <xdr:nvSpPr>
        <xdr:cNvPr id="2" name="Titre">
          <a:extLst>
            <a:ext uri="{FF2B5EF4-FFF2-40B4-BE49-F238E27FC236}">
              <a16:creationId xmlns:a16="http://schemas.microsoft.com/office/drawing/2014/main" id="{CCFE18D6-CD56-4CED-B7A3-7F70FCE68971}"/>
            </a:ext>
          </a:extLst>
        </xdr:cNvPr>
        <xdr:cNvSpPr/>
      </xdr:nvSpPr>
      <xdr:spPr>
        <a:xfrm>
          <a:off x="3078481" y="0"/>
          <a:ext cx="9044939" cy="2072640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16</xdr:row>
      <xdr:rowOff>0</xdr:rowOff>
    </xdr:to>
    <xdr:sp macro="" textlink="">
      <xdr:nvSpPr>
        <xdr:cNvPr id="3" name="Marge gauche">
          <a:extLst>
            <a:ext uri="{FF2B5EF4-FFF2-40B4-BE49-F238E27FC236}">
              <a16:creationId xmlns:a16="http://schemas.microsoft.com/office/drawing/2014/main" id="{DCF07473-B07C-4EA4-BD3E-95C31F4F6521}"/>
            </a:ext>
          </a:extLst>
        </xdr:cNvPr>
        <xdr:cNvSpPr/>
      </xdr:nvSpPr>
      <xdr:spPr>
        <a:xfrm>
          <a:off x="0" y="0"/>
          <a:ext cx="3078480" cy="10332720"/>
        </a:xfrm>
        <a:prstGeom prst="rect">
          <a:avLst/>
        </a:prstGeom>
        <a:solidFill>
          <a:srgbClr val="0066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0</xdr:colOff>
      <xdr:row>1</xdr:row>
      <xdr:rowOff>190499</xdr:rowOff>
    </xdr:from>
    <xdr:to>
      <xdr:col>2</xdr:col>
      <xdr:colOff>2</xdr:colOff>
      <xdr:row>16</xdr:row>
      <xdr:rowOff>-1</xdr:rowOff>
    </xdr:to>
    <xdr:sp macro="" textlink="">
      <xdr:nvSpPr>
        <xdr:cNvPr id="4" name="Menu">
          <a:extLst>
            <a:ext uri="{FF2B5EF4-FFF2-40B4-BE49-F238E27FC236}">
              <a16:creationId xmlns:a16="http://schemas.microsoft.com/office/drawing/2014/main" id="{A51FEA27-D23D-4D8B-AFFD-A10BDB938CB8}"/>
            </a:ext>
          </a:extLst>
        </xdr:cNvPr>
        <xdr:cNvSpPr/>
      </xdr:nvSpPr>
      <xdr:spPr>
        <a:xfrm rot="16200000">
          <a:off x="-3040379" y="4213858"/>
          <a:ext cx="9951720" cy="2286002"/>
        </a:xfrm>
        <a:prstGeom prst="round1Rect">
          <a:avLst/>
        </a:prstGeom>
        <a:solidFill>
          <a:srgbClr val="008DA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987136</xdr:colOff>
      <xdr:row>2</xdr:row>
      <xdr:rowOff>218332</xdr:rowOff>
    </xdr:from>
    <xdr:to>
      <xdr:col>3</xdr:col>
      <xdr:colOff>2263734</xdr:colOff>
      <xdr:row>3</xdr:row>
      <xdr:rowOff>679246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9D00C01A-A408-47A6-BAAC-E96BD6943D85}"/>
            </a:ext>
          </a:extLst>
        </xdr:cNvPr>
        <xdr:cNvSpPr/>
      </xdr:nvSpPr>
      <xdr:spPr>
        <a:xfrm>
          <a:off x="4065616" y="599332"/>
          <a:ext cx="7098278" cy="1146714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2800" b="1">
              <a:solidFill>
                <a:schemeClr val="tx1"/>
              </a:solidFill>
              <a:latin typeface="Agency FB" panose="020B0503020202020204" pitchFamily="34" charset="0"/>
            </a:rPr>
            <a:t>Check</a:t>
          </a:r>
          <a:r>
            <a:rPr lang="fr-FR" sz="2800" b="1" baseline="0">
              <a:solidFill>
                <a:schemeClr val="tx1"/>
              </a:solidFill>
              <a:latin typeface="Agency FB" panose="020B0503020202020204" pitchFamily="34" charset="0"/>
            </a:rPr>
            <a:t>list planning préparation</a:t>
          </a:r>
          <a:endParaRPr lang="fr-FR" sz="2800" b="1">
            <a:solidFill>
              <a:schemeClr val="tx1"/>
            </a:solidFill>
            <a:latin typeface="Agency FB" panose="020B0503020202020204" pitchFamily="34" charset="0"/>
          </a:endParaRPr>
        </a:p>
      </xdr:txBody>
    </xdr:sp>
    <xdr:clientData/>
  </xdr:twoCellAnchor>
  <xdr:twoCellAnchor>
    <xdr:from>
      <xdr:col>1</xdr:col>
      <xdr:colOff>150813</xdr:colOff>
      <xdr:row>2</xdr:row>
      <xdr:rowOff>63500</xdr:rowOff>
    </xdr:from>
    <xdr:to>
      <xdr:col>1</xdr:col>
      <xdr:colOff>2151063</xdr:colOff>
      <xdr:row>4</xdr:row>
      <xdr:rowOff>136525</xdr:rowOff>
    </xdr:to>
    <xdr:sp macro="" textlink="">
      <xdr:nvSpPr>
        <xdr:cNvPr id="6" name="Rectangle : coins arrondis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5A9041-0C44-483E-BC87-97C592632178}"/>
            </a:ext>
          </a:extLst>
        </xdr:cNvPr>
        <xdr:cNvSpPr/>
      </xdr:nvSpPr>
      <xdr:spPr>
        <a:xfrm>
          <a:off x="943293" y="444500"/>
          <a:ext cx="2000250" cy="1444625"/>
        </a:xfrm>
        <a:prstGeom prst="roundRect">
          <a:avLst/>
        </a:prstGeom>
        <a:solidFill>
          <a:srgbClr val="C0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4400"/>
            <a:t>Retour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</xdr:colOff>
      <xdr:row>0</xdr:row>
      <xdr:rowOff>0</xdr:rowOff>
    </xdr:from>
    <xdr:to>
      <xdr:col>4</xdr:col>
      <xdr:colOff>0</xdr:colOff>
      <xdr:row>5</xdr:row>
      <xdr:rowOff>0</xdr:rowOff>
    </xdr:to>
    <xdr:sp macro="" textlink="">
      <xdr:nvSpPr>
        <xdr:cNvPr id="2" name="Titre">
          <a:extLst>
            <a:ext uri="{FF2B5EF4-FFF2-40B4-BE49-F238E27FC236}">
              <a16:creationId xmlns:a16="http://schemas.microsoft.com/office/drawing/2014/main" id="{D7160DFB-FD44-4022-9063-ADEC17939558}"/>
            </a:ext>
          </a:extLst>
        </xdr:cNvPr>
        <xdr:cNvSpPr/>
      </xdr:nvSpPr>
      <xdr:spPr>
        <a:xfrm>
          <a:off x="3078481" y="0"/>
          <a:ext cx="9044939" cy="2072640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16</xdr:row>
      <xdr:rowOff>0</xdr:rowOff>
    </xdr:to>
    <xdr:sp macro="" textlink="">
      <xdr:nvSpPr>
        <xdr:cNvPr id="3" name="Marge gauche">
          <a:extLst>
            <a:ext uri="{FF2B5EF4-FFF2-40B4-BE49-F238E27FC236}">
              <a16:creationId xmlns:a16="http://schemas.microsoft.com/office/drawing/2014/main" id="{47F982CF-CC3C-4188-8806-59042717D82F}"/>
            </a:ext>
          </a:extLst>
        </xdr:cNvPr>
        <xdr:cNvSpPr/>
      </xdr:nvSpPr>
      <xdr:spPr>
        <a:xfrm>
          <a:off x="0" y="0"/>
          <a:ext cx="3078480" cy="10332720"/>
        </a:xfrm>
        <a:prstGeom prst="rect">
          <a:avLst/>
        </a:prstGeom>
        <a:solidFill>
          <a:srgbClr val="0066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0</xdr:colOff>
      <xdr:row>1</xdr:row>
      <xdr:rowOff>190499</xdr:rowOff>
    </xdr:from>
    <xdr:to>
      <xdr:col>2</xdr:col>
      <xdr:colOff>2</xdr:colOff>
      <xdr:row>16</xdr:row>
      <xdr:rowOff>-1</xdr:rowOff>
    </xdr:to>
    <xdr:sp macro="" textlink="">
      <xdr:nvSpPr>
        <xdr:cNvPr id="4" name="Menu">
          <a:extLst>
            <a:ext uri="{FF2B5EF4-FFF2-40B4-BE49-F238E27FC236}">
              <a16:creationId xmlns:a16="http://schemas.microsoft.com/office/drawing/2014/main" id="{DA0BFE52-BDAC-4531-8302-4AAB4A5166B0}"/>
            </a:ext>
          </a:extLst>
        </xdr:cNvPr>
        <xdr:cNvSpPr/>
      </xdr:nvSpPr>
      <xdr:spPr>
        <a:xfrm rot="16200000">
          <a:off x="-3040379" y="4213858"/>
          <a:ext cx="9951720" cy="2286002"/>
        </a:xfrm>
        <a:prstGeom prst="round1Rect">
          <a:avLst/>
        </a:prstGeom>
        <a:solidFill>
          <a:srgbClr val="008DA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987136</xdr:colOff>
      <xdr:row>2</xdr:row>
      <xdr:rowOff>218332</xdr:rowOff>
    </xdr:from>
    <xdr:to>
      <xdr:col>3</xdr:col>
      <xdr:colOff>2263734</xdr:colOff>
      <xdr:row>3</xdr:row>
      <xdr:rowOff>679246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33F76CFA-3F38-4E14-9551-54DAF2ACF084}"/>
            </a:ext>
          </a:extLst>
        </xdr:cNvPr>
        <xdr:cNvSpPr/>
      </xdr:nvSpPr>
      <xdr:spPr>
        <a:xfrm>
          <a:off x="4065616" y="599332"/>
          <a:ext cx="7098278" cy="1146714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2800" b="1">
              <a:solidFill>
                <a:schemeClr val="tx1"/>
              </a:solidFill>
              <a:latin typeface="Agency FB" panose="020B0503020202020204" pitchFamily="34" charset="0"/>
            </a:rPr>
            <a:t>Check</a:t>
          </a:r>
          <a:r>
            <a:rPr lang="fr-FR" sz="2800" b="1" baseline="0">
              <a:solidFill>
                <a:schemeClr val="tx1"/>
              </a:solidFill>
              <a:latin typeface="Agency FB" panose="020B0503020202020204" pitchFamily="34" charset="0"/>
            </a:rPr>
            <a:t>list réglement de chantier</a:t>
          </a:r>
          <a:endParaRPr lang="fr-FR" sz="2800" b="1">
            <a:solidFill>
              <a:schemeClr val="tx1"/>
            </a:solidFill>
            <a:latin typeface="Agency FB" panose="020B0503020202020204" pitchFamily="34" charset="0"/>
          </a:endParaRPr>
        </a:p>
      </xdr:txBody>
    </xdr:sp>
    <xdr:clientData/>
  </xdr:twoCellAnchor>
  <xdr:twoCellAnchor>
    <xdr:from>
      <xdr:col>1</xdr:col>
      <xdr:colOff>150813</xdr:colOff>
      <xdr:row>2</xdr:row>
      <xdr:rowOff>63500</xdr:rowOff>
    </xdr:from>
    <xdr:to>
      <xdr:col>1</xdr:col>
      <xdr:colOff>2151063</xdr:colOff>
      <xdr:row>4</xdr:row>
      <xdr:rowOff>136525</xdr:rowOff>
    </xdr:to>
    <xdr:sp macro="" textlink="">
      <xdr:nvSpPr>
        <xdr:cNvPr id="6" name="Rectangle : coins arrondis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E023BBE-EB84-40DE-9825-997F55397AB4}"/>
            </a:ext>
          </a:extLst>
        </xdr:cNvPr>
        <xdr:cNvSpPr/>
      </xdr:nvSpPr>
      <xdr:spPr>
        <a:xfrm>
          <a:off x="943293" y="444500"/>
          <a:ext cx="2000250" cy="1444625"/>
        </a:xfrm>
        <a:prstGeom prst="roundRect">
          <a:avLst/>
        </a:prstGeom>
        <a:solidFill>
          <a:srgbClr val="C0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4400"/>
            <a:t>Retour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</xdr:colOff>
      <xdr:row>0</xdr:row>
      <xdr:rowOff>0</xdr:rowOff>
    </xdr:from>
    <xdr:to>
      <xdr:col>4</xdr:col>
      <xdr:colOff>0</xdr:colOff>
      <xdr:row>5</xdr:row>
      <xdr:rowOff>0</xdr:rowOff>
    </xdr:to>
    <xdr:sp macro="" textlink="">
      <xdr:nvSpPr>
        <xdr:cNvPr id="2" name="Titre">
          <a:extLst>
            <a:ext uri="{FF2B5EF4-FFF2-40B4-BE49-F238E27FC236}">
              <a16:creationId xmlns:a16="http://schemas.microsoft.com/office/drawing/2014/main" id="{9219C3E0-AEF2-47C9-B5B3-08DFE5E2A4C3}"/>
            </a:ext>
          </a:extLst>
        </xdr:cNvPr>
        <xdr:cNvSpPr/>
      </xdr:nvSpPr>
      <xdr:spPr>
        <a:xfrm>
          <a:off x="3078481" y="0"/>
          <a:ext cx="9044939" cy="2072640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16</xdr:row>
      <xdr:rowOff>0</xdr:rowOff>
    </xdr:to>
    <xdr:sp macro="" textlink="">
      <xdr:nvSpPr>
        <xdr:cNvPr id="3" name="Marge gauche">
          <a:extLst>
            <a:ext uri="{FF2B5EF4-FFF2-40B4-BE49-F238E27FC236}">
              <a16:creationId xmlns:a16="http://schemas.microsoft.com/office/drawing/2014/main" id="{6461A723-6B22-422F-976C-C70758D27EBF}"/>
            </a:ext>
          </a:extLst>
        </xdr:cNvPr>
        <xdr:cNvSpPr/>
      </xdr:nvSpPr>
      <xdr:spPr>
        <a:xfrm>
          <a:off x="0" y="0"/>
          <a:ext cx="3078480" cy="8168640"/>
        </a:xfrm>
        <a:prstGeom prst="rect">
          <a:avLst/>
        </a:prstGeom>
        <a:solidFill>
          <a:srgbClr val="0066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0</xdr:colOff>
      <xdr:row>1</xdr:row>
      <xdr:rowOff>190499</xdr:rowOff>
    </xdr:from>
    <xdr:to>
      <xdr:col>2</xdr:col>
      <xdr:colOff>2</xdr:colOff>
      <xdr:row>16</xdr:row>
      <xdr:rowOff>-1</xdr:rowOff>
    </xdr:to>
    <xdr:sp macro="" textlink="">
      <xdr:nvSpPr>
        <xdr:cNvPr id="4" name="Menu">
          <a:extLst>
            <a:ext uri="{FF2B5EF4-FFF2-40B4-BE49-F238E27FC236}">
              <a16:creationId xmlns:a16="http://schemas.microsoft.com/office/drawing/2014/main" id="{835FA7E1-40CE-4781-9D80-691CBDF77BA2}"/>
            </a:ext>
          </a:extLst>
        </xdr:cNvPr>
        <xdr:cNvSpPr/>
      </xdr:nvSpPr>
      <xdr:spPr>
        <a:xfrm rot="16200000">
          <a:off x="-1958339" y="3131818"/>
          <a:ext cx="7787640" cy="2286002"/>
        </a:xfrm>
        <a:prstGeom prst="round1Rect">
          <a:avLst/>
        </a:prstGeom>
        <a:solidFill>
          <a:srgbClr val="008DA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987136</xdr:colOff>
      <xdr:row>2</xdr:row>
      <xdr:rowOff>218332</xdr:rowOff>
    </xdr:from>
    <xdr:to>
      <xdr:col>3</xdr:col>
      <xdr:colOff>2263734</xdr:colOff>
      <xdr:row>3</xdr:row>
      <xdr:rowOff>679246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233B3E93-2AEF-4BDE-B1F6-5D82DB4D8611}"/>
            </a:ext>
          </a:extLst>
        </xdr:cNvPr>
        <xdr:cNvSpPr/>
      </xdr:nvSpPr>
      <xdr:spPr>
        <a:xfrm>
          <a:off x="4065616" y="599332"/>
          <a:ext cx="7098278" cy="1146714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2800" b="1">
              <a:solidFill>
                <a:schemeClr val="tx1"/>
              </a:solidFill>
              <a:latin typeface="Agency FB" panose="020B0503020202020204" pitchFamily="34" charset="0"/>
            </a:rPr>
            <a:t>Check</a:t>
          </a:r>
          <a:r>
            <a:rPr lang="fr-FR" sz="2800" b="1" baseline="0">
              <a:solidFill>
                <a:schemeClr val="tx1"/>
              </a:solidFill>
              <a:latin typeface="Agency FB" panose="020B0503020202020204" pitchFamily="34" charset="0"/>
            </a:rPr>
            <a:t>list analyse des offres</a:t>
          </a:r>
          <a:endParaRPr lang="fr-FR" sz="2800" b="1">
            <a:solidFill>
              <a:schemeClr val="tx1"/>
            </a:solidFill>
            <a:latin typeface="Agency FB" panose="020B0503020202020204" pitchFamily="34" charset="0"/>
          </a:endParaRPr>
        </a:p>
      </xdr:txBody>
    </xdr:sp>
    <xdr:clientData/>
  </xdr:twoCellAnchor>
  <xdr:twoCellAnchor>
    <xdr:from>
      <xdr:col>1</xdr:col>
      <xdr:colOff>150813</xdr:colOff>
      <xdr:row>2</xdr:row>
      <xdr:rowOff>63500</xdr:rowOff>
    </xdr:from>
    <xdr:to>
      <xdr:col>1</xdr:col>
      <xdr:colOff>2151063</xdr:colOff>
      <xdr:row>4</xdr:row>
      <xdr:rowOff>136525</xdr:rowOff>
    </xdr:to>
    <xdr:sp macro="" textlink="">
      <xdr:nvSpPr>
        <xdr:cNvPr id="6" name="Rectangle : coins arrondis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08C475C-6673-47E5-9A38-ACDE12F5AF72}"/>
            </a:ext>
          </a:extLst>
        </xdr:cNvPr>
        <xdr:cNvSpPr/>
      </xdr:nvSpPr>
      <xdr:spPr>
        <a:xfrm>
          <a:off x="943293" y="444500"/>
          <a:ext cx="2000250" cy="1444625"/>
        </a:xfrm>
        <a:prstGeom prst="roundRect">
          <a:avLst/>
        </a:prstGeom>
        <a:solidFill>
          <a:srgbClr val="C0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4400"/>
            <a:t>Retour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AF68D2A-B047-4474-A40E-567BC88D2E52}" name="Tableau2531025" displayName="Tableau2531025" ref="C6:D22" totalsRowShown="0" headerRowDxfId="130" tableBorderDxfId="129">
  <autoFilter ref="C6:D22" xr:uid="{CCFAB6D4-03FF-48FF-BE96-F7F6F685CC54}"/>
  <tableColumns count="2">
    <tableColumn id="1" xr3:uid="{DA5785DF-5BD0-44D3-A83C-BB85692CC2F8}" name="Taches" dataDxfId="128"/>
    <tableColumn id="2" xr3:uid="{44C53737-8E9F-42FD-9C20-2457F96CD839}" name="Statut" dataDxfId="127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CB9A5328-8C33-4BFC-B3A2-8DD2FC450F64}" name="Tableau25316" displayName="Tableau25316" ref="C6:D16" totalsRowShown="0" headerRowDxfId="94" tableBorderDxfId="93">
  <autoFilter ref="C6:D16" xr:uid="{CCFAB6D4-03FF-48FF-BE96-F7F6F685CC54}"/>
  <tableColumns count="2">
    <tableColumn id="1" xr3:uid="{A0F2D328-898F-48B0-AF01-7921FDC56A99}" name="Taches" dataDxfId="92"/>
    <tableColumn id="2" xr3:uid="{502203A0-D9BE-4431-9EEB-BA67ED1614AF}" name="Statut" dataDxfId="91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41FB9EE4-ED42-430C-8C93-971E64AFAC70}" name="Tableau2531217" displayName="Tableau2531217" ref="C6:D10" totalsRowShown="0" headerRowDxfId="90" tableBorderDxfId="89">
  <autoFilter ref="C6:D10" xr:uid="{CCFAB6D4-03FF-48FF-BE96-F7F6F685CC54}"/>
  <tableColumns count="2">
    <tableColumn id="1" xr3:uid="{264E85C5-0248-4011-9D46-558BEDBAC914}" name="Taches" dataDxfId="88"/>
    <tableColumn id="2" xr3:uid="{37CB8232-3F7F-4D41-AEE2-CCC2A48F4D98}" name="Statut" dataDxfId="87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C590E0BB-B704-490F-AD5E-A2E48B7A587A}" name="Tableau2531018" displayName="Tableau2531018" ref="C6:D22" totalsRowShown="0" headerRowDxfId="86" tableBorderDxfId="85">
  <autoFilter ref="C6:D22" xr:uid="{CCFAB6D4-03FF-48FF-BE96-F7F6F685CC54}"/>
  <tableColumns count="2">
    <tableColumn id="1" xr3:uid="{4864EA4E-D938-43C1-AE90-36277807BF51}" name="Taches" dataDxfId="84"/>
    <tableColumn id="2" xr3:uid="{0D765915-6B32-4AB5-83C2-73BE1921FF08}" name="Statut" dataDxfId="83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7524EB63-93BE-4140-8956-A30A1589759B}" name="Tableau25319" displayName="Tableau25319" ref="C6:E16" totalsRowShown="0" headerRowDxfId="82" tableBorderDxfId="81">
  <autoFilter ref="C6:E16" xr:uid="{CCFAB6D4-03FF-48FF-BE96-F7F6F685CC54}"/>
  <tableColumns count="3">
    <tableColumn id="1" xr3:uid="{2A2EE427-687A-4812-BF83-F03161CA1955}" name="Taches" dataDxfId="80"/>
    <tableColumn id="3" xr3:uid="{5C5F44BA-37A6-43AE-862A-0C6A678591CE}" name="Ressources" dataDxfId="79"/>
    <tableColumn id="2" xr3:uid="{EBF2CE1E-21D9-48AA-BF54-B3373B8700AF}" name="Statut" dataDxfId="78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30CF6DD1-B0D4-4815-AC91-1D8746D36E41}" name="Tableau25320" displayName="Tableau25320" ref="C6:D17" totalsRowShown="0" headerRowDxfId="77" tableBorderDxfId="76">
  <autoFilter ref="C6:D17" xr:uid="{CCFAB6D4-03FF-48FF-BE96-F7F6F685CC54}"/>
  <tableColumns count="2">
    <tableColumn id="1" xr3:uid="{6C875B34-1B09-42C8-86AB-1BFE441B04A4}" name="Taches" dataDxfId="75"/>
    <tableColumn id="2" xr3:uid="{ABEAE166-EEB1-45D9-ACAC-00A86829F465}" name="Statut" dataDxfId="74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D3897681-C74C-43E0-9A7B-4B05834870AE}" name="Tableau25321" displayName="Tableau25321" ref="C6:D16" totalsRowShown="0" headerRowDxfId="73" tableBorderDxfId="72">
  <autoFilter ref="C6:D16" xr:uid="{CCFAB6D4-03FF-48FF-BE96-F7F6F685CC54}"/>
  <tableColumns count="2">
    <tableColumn id="1" xr3:uid="{472CD036-F7BB-427C-B99B-32DCFB4B7080}" name="Taches" dataDxfId="71"/>
    <tableColumn id="2" xr3:uid="{A4749B65-AD55-4044-A97D-B13C38E9BA91}" name="Statut" dataDxfId="70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76ABABC-7C14-42BD-8B33-7696D795391E}" name="Tableau25723" displayName="Tableau25723" ref="C6:E18" totalsRowShown="0" headerRowDxfId="69" tableBorderDxfId="68">
  <autoFilter ref="C6:E18" xr:uid="{CCFAB6D4-03FF-48FF-BE96-F7F6F685CC54}"/>
  <tableColumns count="3">
    <tableColumn id="1" xr3:uid="{29E6128B-8CB9-45D6-BCE4-1E9DB56C5951}" name="Taches" dataDxfId="67"/>
    <tableColumn id="3" xr3:uid="{8E66004A-D04A-466A-A394-E6C0DBF05A35}" name="Ressource" dataDxfId="66"/>
    <tableColumn id="2" xr3:uid="{28CBDD81-256B-41C9-A43D-0232E329DC81}" name="Statut" dataDxfId="65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D054605-695A-4ACF-80C4-C785C8402A7B}" name="Tableau25724" displayName="Tableau25724" ref="C6:E19" totalsRowShown="0" headerRowDxfId="64" tableBorderDxfId="63">
  <autoFilter ref="C6:E19" xr:uid="{CCFAB6D4-03FF-48FF-BE96-F7F6F685CC54}"/>
  <tableColumns count="3">
    <tableColumn id="1" xr3:uid="{4B10C7E5-59F4-4988-8BE7-E885F4000776}" name="Taches" dataDxfId="62"/>
    <tableColumn id="3" xr3:uid="{356CCA04-6DD7-48FE-B757-F091E3B2C645}" name="Ressource" dataDxfId="61"/>
    <tableColumn id="2" xr3:uid="{FC5B08D1-E3FB-4702-BAEC-6F231310A234}" name="Statut" dataDxfId="60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01D0B67-C849-4E61-B403-8DC9F63F6EDF}" name="Tableau257211" displayName="Tableau257211" ref="C6:E18" totalsRowShown="0" headerRowDxfId="59" tableBorderDxfId="58">
  <autoFilter ref="C6:E18" xr:uid="{CCFAB6D4-03FF-48FF-BE96-F7F6F685CC54}"/>
  <tableColumns count="3">
    <tableColumn id="1" xr3:uid="{7BA804BF-13D5-45A0-9E05-C1E9E23A856E}" name="Taches" dataDxfId="57"/>
    <tableColumn id="3" xr3:uid="{156F4CE2-66AC-42B8-97F8-5D4603BD2A8C}" name="Ressource" dataDxfId="56"/>
    <tableColumn id="2" xr3:uid="{F35B05F3-16A6-4A49-91D9-62290EE29898}" name="Statut" dataDxfId="55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6272E66-DC5C-4CE1-9B53-3957799A3C45}" name="Tableau25725" displayName="Tableau25725" ref="C6:E23" totalsRowShown="0" headerRowDxfId="54" tableBorderDxfId="53">
  <autoFilter ref="C6:E23" xr:uid="{CCFAB6D4-03FF-48FF-BE96-F7F6F685CC54}"/>
  <tableColumns count="3">
    <tableColumn id="1" xr3:uid="{9B609BA0-F558-4379-8E87-8109C370058F}" name="Taches" dataDxfId="52"/>
    <tableColumn id="3" xr3:uid="{EF75F918-145F-43B4-8C84-37C4BF931B4D}" name="Ressources" dataDxfId="51"/>
    <tableColumn id="2" xr3:uid="{03823CB2-A726-41C8-9AD9-534352C73FF6}" name="Statut" dataDxfId="5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91B9E6-132A-44BC-9585-5CB87CA45877}" name="Tableau253" displayName="Tableau253" ref="C6:D16" totalsRowShown="0" headerRowDxfId="126" tableBorderDxfId="125">
  <autoFilter ref="C6:D16" xr:uid="{CCFAB6D4-03FF-48FF-BE96-F7F6F685CC54}"/>
  <tableColumns count="2">
    <tableColumn id="1" xr3:uid="{01879BFE-2EFC-4E3D-938A-4B0050282BF5}" name="Taches" dataDxfId="124"/>
    <tableColumn id="2" xr3:uid="{CD58763F-594F-4BE0-9362-C11821D28074}" name="Statut" dataDxfId="123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B7933B4D-C39B-45EA-B657-D6196B7F231E}" name="Tableau25726" displayName="Tableau25726" ref="C6:D27" totalsRowShown="0" headerRowDxfId="49" tableBorderDxfId="48">
  <autoFilter ref="C6:D27" xr:uid="{CCFAB6D4-03FF-48FF-BE96-F7F6F685CC54}"/>
  <tableColumns count="2">
    <tableColumn id="1" xr3:uid="{618BFBFA-AC0C-43B9-9964-821014607057}" name="Taches" dataDxfId="47"/>
    <tableColumn id="2" xr3:uid="{676448DD-12CB-474D-A1C6-760459EB3283}" name="Statut" dataDxfId="46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71750ADC-34E0-4CF0-BB58-B0C499638BE7}" name="Tableau25727" displayName="Tableau25727" ref="C6:E18" totalsRowShown="0" headerRowDxfId="45" tableBorderDxfId="44">
  <autoFilter ref="C6:E18" xr:uid="{CCFAB6D4-03FF-48FF-BE96-F7F6F685CC54}"/>
  <tableColumns count="3">
    <tableColumn id="1" xr3:uid="{364A8C46-EE38-4C1C-9A98-24CD29F4788A}" name="Taches" dataDxfId="43"/>
    <tableColumn id="3" xr3:uid="{943FF8F2-4D4D-4E7F-BDEC-ECDBF25AC4E6}" name="Colonne1" dataDxfId="42"/>
    <tableColumn id="2" xr3:uid="{520D14B3-89B9-4E7B-97D4-65635BF63BF6}" name="Statut" dataDxfId="41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67981EBB-16D0-4432-A322-4BD6741ADEC7}" name="Tableau25728" displayName="Tableau25728" ref="C6:D18" totalsRowShown="0" headerRowDxfId="40" tableBorderDxfId="39">
  <autoFilter ref="C6:D18" xr:uid="{CCFAB6D4-03FF-48FF-BE96-F7F6F685CC54}"/>
  <tableColumns count="2">
    <tableColumn id="1" xr3:uid="{AE7AB79A-1107-4AE0-8027-8399F80669B9}" name="Taches" dataDxfId="38"/>
    <tableColumn id="2" xr3:uid="{12D7E0A3-73F2-4F56-B642-0CAF5BBD90DA}" name="Statut" dataDxfId="37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631A2DFB-6BC8-4FB5-9D0B-EB8F9A6DD8D6}" name="Tableau257210" displayName="Tableau257210" ref="C6:E18" totalsRowShown="0" headerRowDxfId="36" tableBorderDxfId="35">
  <autoFilter ref="C6:E18" xr:uid="{CCFAB6D4-03FF-48FF-BE96-F7F6F685CC54}"/>
  <tableColumns count="3">
    <tableColumn id="1" xr3:uid="{847A59AC-005D-45CA-BCB4-1FFE6DB8694B}" name="Taches" dataDxfId="34"/>
    <tableColumn id="3" xr3:uid="{FA71B8B7-131F-4673-87CE-9855BC9ECA77}" name="Ressource" dataDxfId="33"/>
    <tableColumn id="2" xr3:uid="{23284B69-EB8A-4967-8847-25B28FEA7C5E}" name="Statut" dataDxfId="32"/>
  </tableColumns>
  <tableStyleInfo name="TableStyleMedium2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E7F7451-967E-4CA4-A2A9-B66F43A63943}" name="Tableau25729" displayName="Tableau25729" ref="C6:D18" totalsRowShown="0" headerRowDxfId="31" tableBorderDxfId="30">
  <autoFilter ref="C6:D18" xr:uid="{CCFAB6D4-03FF-48FF-BE96-F7F6F685CC54}"/>
  <tableColumns count="2">
    <tableColumn id="1" xr3:uid="{D84E4AA5-3F3C-4969-9B62-EA1E529F79F3}" name="Taches" dataDxfId="29"/>
    <tableColumn id="2" xr3:uid="{B457BC7B-C17D-48AB-96A9-5628092417B1}" name="Statut" dataDxfId="2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EB5ADF95-9E7C-4FB7-BFCC-DFD6456F9B9E}" name="Tableau2539" displayName="Tableau2539" ref="C6:D17" totalsRowShown="0" headerRowDxfId="122" tableBorderDxfId="121">
  <autoFilter ref="C6:D17" xr:uid="{CCFAB6D4-03FF-48FF-BE96-F7F6F685CC54}"/>
  <tableColumns count="2">
    <tableColumn id="1" xr3:uid="{09EA8FC7-F195-470A-B393-36BEB42ED9F7}" name="Taches" dataDxfId="120"/>
    <tableColumn id="2" xr3:uid="{0937D3B5-AE7C-4DA0-ABDB-CF52A5A901BD}" name="Statut" dataDxfId="119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26973755-209C-4C5A-925D-821676A5BD62}" name="Tableau25310" displayName="Tableau25310" ref="C6:D22" totalsRowShown="0" headerRowDxfId="118" tableBorderDxfId="117">
  <autoFilter ref="C6:D22" xr:uid="{CCFAB6D4-03FF-48FF-BE96-F7F6F685CC54}"/>
  <tableColumns count="2">
    <tableColumn id="1" xr3:uid="{C06EE7A2-3385-492C-A3D6-F0F4AC671BF7}" name="Taches" dataDxfId="116"/>
    <tableColumn id="2" xr3:uid="{A45D940A-C17E-4655-B6D5-B883B5A91E90}" name="Statut" dataDxfId="115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30C620EC-2F65-4EC2-83E4-CDD04FB8E2E1}" name="Tableau25311" displayName="Tableau25311" ref="C6:D34" totalsRowShown="0" headerRowDxfId="114" tableBorderDxfId="113">
  <autoFilter ref="C6:D34" xr:uid="{CCFAB6D4-03FF-48FF-BE96-F7F6F685CC54}"/>
  <tableColumns count="2">
    <tableColumn id="1" xr3:uid="{0F41F515-CF99-4765-8B32-FB0310F842A3}" name="Taches" dataDxfId="112"/>
    <tableColumn id="2" xr3:uid="{B700D33C-E8DC-4496-9BE2-B68FF4334496}" name="Statut" dataDxfId="111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9D8ED2DF-6810-4D13-9FE2-409088FDC737}" name="Tableau25312" displayName="Tableau25312" ref="C6:D17" totalsRowShown="0" headerRowDxfId="110" tableBorderDxfId="109">
  <autoFilter ref="C6:D17" xr:uid="{CCFAB6D4-03FF-48FF-BE96-F7F6F685CC54}"/>
  <tableColumns count="2">
    <tableColumn id="1" xr3:uid="{AB70B919-BB98-4020-AF7A-5BCF3AA7E089}" name="Taches" dataDxfId="108"/>
    <tableColumn id="2" xr3:uid="{FABD0F13-CE01-4761-8726-F8E2048D2D06}" name="Statut" dataDxfId="107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8431121C-FD94-4309-89AA-18E3C79F4694}" name="Tableau2531213" displayName="Tableau2531213" ref="C6:D16" totalsRowShown="0" headerRowDxfId="106" tableBorderDxfId="105">
  <autoFilter ref="C6:D16" xr:uid="{CCFAB6D4-03FF-48FF-BE96-F7F6F685CC54}"/>
  <tableColumns count="2">
    <tableColumn id="1" xr3:uid="{1263EBC8-8FDE-461F-AD9A-18992686EBA5}" name="Taches" dataDxfId="104"/>
    <tableColumn id="2" xr3:uid="{C5A82F71-7597-4A8E-9871-B7638BD653F5}" name="Statut" dataDxfId="10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2A1A34DB-3180-4D16-A3B0-5A503723F3CF}" name="Tableau25314" displayName="Tableau25314" ref="C6:D18" totalsRowShown="0" headerRowDxfId="102" tableBorderDxfId="101">
  <autoFilter ref="C6:D18" xr:uid="{CCFAB6D4-03FF-48FF-BE96-F7F6F685CC54}"/>
  <tableColumns count="2">
    <tableColumn id="1" xr3:uid="{52225628-67BE-4A78-B4FE-036F9D524557}" name="Taches" dataDxfId="100"/>
    <tableColumn id="2" xr3:uid="{58F7E203-0E8D-4C49-A0DF-09BC3A082562}" name="Statut" dataDxfId="99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5CF3C500-EAE3-4601-A265-35E45D8B691D}" name="Tableau25315" displayName="Tableau25315" ref="C6:D16" totalsRowShown="0" headerRowDxfId="98" tableBorderDxfId="97">
  <autoFilter ref="C6:D16" xr:uid="{CCFAB6D4-03FF-48FF-BE96-F7F6F685CC54}"/>
  <tableColumns count="2">
    <tableColumn id="1" xr3:uid="{B2CA5421-4A3D-44F0-BB3E-E61318767BD5}" name="Taches" dataDxfId="96"/>
    <tableColumn id="2" xr3:uid="{2E233765-EA75-463B-AEF6-12F2AE4DFABC}" name="Statut" dataDxfId="9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2" Type="http://schemas.openxmlformats.org/officeDocument/2006/relationships/hyperlink" Target="..\PREVOT%20INGENIERIE%20Dropbox\PREVOT%20_%20Commun\1.%20Affaires%20EN%20COURS\2.%20OPC\0.%20Documentation%20OPC\0%20-%20Documents%20types\4.%20COMPTE-RENDU\CR%20OPC%20LEAN%20VIERGE%20-%20Nvelle%20version.xlsx" TargetMode="External"/><Relationship Id="rId1" Type="http://schemas.openxmlformats.org/officeDocument/2006/relationships/hyperlink" Target="..\PREVOT%20INGENIERIE%20Dropbox\PREVOT%20_%20Commun\1.%20Affaires%20EN%20COURS\2.%20OPC\0.%20Documentation%20OPC\0%20-%20Documents%20types\4.%20COMPTE-RENDU\CR%20OPC%20LEAN%20VIERGE%20-%20Nvelle%20version.xlsx" TargetMode="External"/><Relationship Id="rId5" Type="http://schemas.openxmlformats.org/officeDocument/2006/relationships/table" Target="../tables/table16.xml"/><Relationship Id="rId4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9.x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0.x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1.x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2.x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4.xml"/><Relationship Id="rId2" Type="http://schemas.openxmlformats.org/officeDocument/2006/relationships/printerSettings" Target="../printerSettings/printerSettings23.bin"/><Relationship Id="rId1" Type="http://schemas.openxmlformats.org/officeDocument/2006/relationships/hyperlink" Target="..\PREVOT%20INGENIERIE%20Dropbox\PREVOT%20_%20Commun\1.%20Affaires%20EN%20COURS\2.%20OPC\0.%20Documentation%20OPC\Exemplaire_Rapport%20fin%20de%20chantier.docx" TargetMode="External"/><Relationship Id="rId4" Type="http://schemas.openxmlformats.org/officeDocument/2006/relationships/table" Target="../tables/table23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4.x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1%20-%20INTRODUCTION%20AU%20LEAN%20BTP%20(1).pptx" TargetMode="External"/><Relationship Id="rId4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651A8-3F00-400E-898E-4205643E3F00}">
  <sheetPr>
    <tabColor theme="4"/>
  </sheetPr>
  <dimension ref="C1:X22"/>
  <sheetViews>
    <sheetView showGridLines="0" zoomScale="40" zoomScaleNormal="40" workbookViewId="0">
      <selection activeCell="C21" sqref="C21"/>
    </sheetView>
  </sheetViews>
  <sheetFormatPr baseColWidth="10" defaultRowHeight="15" x14ac:dyDescent="0.25"/>
  <cols>
    <col min="2" max="2" width="33.28515625" bestFit="1" customWidth="1"/>
    <col min="3" max="3" width="84.85546875" customWidth="1"/>
    <col min="4" max="4" width="47" customWidth="1"/>
    <col min="9" max="9" width="16.140625" customWidth="1"/>
    <col min="11" max="11" width="21.85546875" customWidth="1"/>
  </cols>
  <sheetData>
    <row r="1" spans="3:24" ht="15" customHeight="1" x14ac:dyDescent="0.25">
      <c r="I1" s="11"/>
      <c r="J1" s="11"/>
      <c r="L1" s="10"/>
      <c r="M1" s="10"/>
      <c r="N1" s="10"/>
    </row>
    <row r="2" spans="3:24" ht="15" customHeight="1" x14ac:dyDescent="0.25">
      <c r="H2" s="51" t="s">
        <v>11</v>
      </c>
      <c r="I2" s="51"/>
      <c r="J2" s="51"/>
      <c r="K2" s="52" t="e">
        <f>K5/K4</f>
        <v>#DIV/0!</v>
      </c>
      <c r="L2" s="52"/>
      <c r="M2" s="52"/>
      <c r="N2" s="52"/>
    </row>
    <row r="3" spans="3:24" ht="54" customHeight="1" x14ac:dyDescent="0.25">
      <c r="F3" s="9"/>
      <c r="G3" s="9"/>
      <c r="H3" s="51"/>
      <c r="I3" s="51"/>
      <c r="J3" s="51"/>
      <c r="K3" s="52"/>
      <c r="L3" s="52"/>
      <c r="M3" s="52"/>
      <c r="N3" s="52"/>
    </row>
    <row r="4" spans="3:24" ht="54" customHeight="1" x14ac:dyDescent="0.25">
      <c r="F4" s="8"/>
      <c r="G4" s="8"/>
      <c r="H4" s="53" t="s">
        <v>6</v>
      </c>
      <c r="I4" s="53"/>
      <c r="J4" s="53"/>
      <c r="K4" s="54">
        <f>COUNTA(Tableau2531025[Taches])</f>
        <v>0</v>
      </c>
      <c r="L4" s="54"/>
      <c r="M4" s="54"/>
      <c r="N4" s="54"/>
    </row>
    <row r="5" spans="3:24" ht="25.5" customHeight="1" x14ac:dyDescent="0.25">
      <c r="F5" s="8"/>
      <c r="G5" s="8"/>
      <c r="H5" s="53" t="s">
        <v>10</v>
      </c>
      <c r="I5" s="53"/>
      <c r="J5" s="53"/>
      <c r="K5" s="54">
        <f>SUM(Tableau2531025[Statut])</f>
        <v>5</v>
      </c>
      <c r="L5" s="54"/>
      <c r="M5" s="54"/>
      <c r="N5" s="54"/>
    </row>
    <row r="6" spans="3:24" ht="54" customHeight="1" thickBot="1" x14ac:dyDescent="0.3">
      <c r="C6" s="7" t="s">
        <v>9</v>
      </c>
      <c r="D6" s="6" t="s">
        <v>8</v>
      </c>
    </row>
    <row r="7" spans="3:24" ht="42.75" customHeight="1" x14ac:dyDescent="0.25">
      <c r="C7" s="13"/>
      <c r="D7" s="5">
        <v>1</v>
      </c>
      <c r="H7" s="42" t="s">
        <v>7</v>
      </c>
      <c r="I7" s="43"/>
      <c r="J7" s="43"/>
      <c r="K7" s="43"/>
      <c r="L7" s="43"/>
      <c r="M7" s="43"/>
      <c r="N7" s="44"/>
    </row>
    <row r="8" spans="3:24" ht="42.75" customHeight="1" x14ac:dyDescent="0.25">
      <c r="C8" s="13"/>
      <c r="D8" s="5">
        <v>1</v>
      </c>
      <c r="H8" s="45"/>
      <c r="I8" s="46"/>
      <c r="J8" s="46"/>
      <c r="K8" s="46"/>
      <c r="L8" s="46"/>
      <c r="M8" s="46"/>
      <c r="N8" s="47"/>
    </row>
    <row r="9" spans="3:24" ht="42.75" customHeight="1" thickBot="1" x14ac:dyDescent="0.3">
      <c r="C9" s="13"/>
      <c r="D9" s="5">
        <v>1</v>
      </c>
      <c r="H9" s="48"/>
      <c r="I9" s="49"/>
      <c r="J9" s="49"/>
      <c r="K9" s="49"/>
      <c r="L9" s="49"/>
      <c r="M9" s="49"/>
      <c r="N9" s="50"/>
    </row>
    <row r="10" spans="3:24" ht="42.75" customHeight="1" x14ac:dyDescent="0.25">
      <c r="C10" s="12"/>
      <c r="D10" s="5">
        <v>1</v>
      </c>
      <c r="X10" t="s">
        <v>12</v>
      </c>
    </row>
    <row r="11" spans="3:24" ht="42.75" customHeight="1" x14ac:dyDescent="0.25">
      <c r="C11" s="12"/>
      <c r="D11" s="5">
        <v>1</v>
      </c>
    </row>
    <row r="12" spans="3:24" ht="42.75" customHeight="1" x14ac:dyDescent="0.25">
      <c r="C12" s="12"/>
      <c r="D12" s="5"/>
    </row>
    <row r="13" spans="3:24" ht="42.75" customHeight="1" x14ac:dyDescent="0.55000000000000004">
      <c r="C13" s="41"/>
      <c r="D13" s="5"/>
      <c r="J13" s="40"/>
    </row>
    <row r="14" spans="3:24" ht="42.6" customHeight="1" x14ac:dyDescent="0.25">
      <c r="C14" s="13"/>
      <c r="D14" s="5"/>
    </row>
    <row r="15" spans="3:24" ht="42.6" customHeight="1" x14ac:dyDescent="0.25">
      <c r="C15" s="15"/>
      <c r="D15" s="5"/>
    </row>
    <row r="16" spans="3:24" ht="42.6" customHeight="1" x14ac:dyDescent="0.25">
      <c r="C16" s="12"/>
      <c r="D16" s="5"/>
    </row>
    <row r="17" spans="3:4" ht="42.6" customHeight="1" x14ac:dyDescent="0.25">
      <c r="C17" s="13"/>
      <c r="D17" s="5"/>
    </row>
    <row r="18" spans="3:4" ht="42.6" customHeight="1" x14ac:dyDescent="0.25">
      <c r="C18" s="13"/>
      <c r="D18" s="5"/>
    </row>
    <row r="19" spans="3:4" ht="42.6" customHeight="1" x14ac:dyDescent="0.25">
      <c r="C19" s="13"/>
      <c r="D19" s="5"/>
    </row>
    <row r="20" spans="3:4" ht="42.75" customHeight="1" x14ac:dyDescent="0.25">
      <c r="C20" s="12"/>
      <c r="D20" s="5"/>
    </row>
    <row r="21" spans="3:4" ht="51.6" customHeight="1" x14ac:dyDescent="0.25">
      <c r="C21" s="12"/>
      <c r="D21" s="5"/>
    </row>
    <row r="22" spans="3:4" ht="51.6" customHeight="1" x14ac:dyDescent="0.25">
      <c r="C22" s="13"/>
      <c r="D22" s="5"/>
    </row>
  </sheetData>
  <mergeCells count="7">
    <mergeCell ref="H7:N9"/>
    <mergeCell ref="H2:J3"/>
    <mergeCell ref="K2:N3"/>
    <mergeCell ref="H4:J4"/>
    <mergeCell ref="K4:N4"/>
    <mergeCell ref="H5:J5"/>
    <mergeCell ref="K5:N5"/>
  </mergeCells>
  <conditionalFormatting sqref="C7:C22">
    <cfRule type="expression" dxfId="27" priority="2">
      <formula>$D7=1</formula>
    </cfRule>
  </conditionalFormatting>
  <conditionalFormatting sqref="K2">
    <cfRule type="dataBar" priority="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{BDD5DC8E-1B9F-43F7-9EF3-838EA88CBEB8}</x14:id>
        </ext>
      </extLst>
    </cfRule>
  </conditionalFormatting>
  <pageMargins left="0.7" right="0.7" top="0.75" bottom="0.75" header="0.3" footer="0.3"/>
  <pageSetup paperSize="9" orientation="portrait" horizontalDpi="300" verticalDpi="300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3851203B-CADD-4E5F-AC77-FB5383F71549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D7:D22</xm:sqref>
        </x14:conditionalFormatting>
        <x14:conditionalFormatting xmlns:xm="http://schemas.microsoft.com/office/excel/2006/main">
          <x14:cfRule type="dataBar" id="{BDD5DC8E-1B9F-43F7-9EF3-838EA88CBEB8}">
            <x14:dataBar minLength="0" maxLength="100" border="1" negativeBarBorderColorSameAsPositive="0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negativeBorderColor rgb="FFFF0000"/>
              <x14:axisColor rgb="FF000000"/>
            </x14:dataBar>
          </x14:cfRule>
          <xm:sqref>K2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57F8F-BDDA-4B1D-9A36-54ACDED3634B}">
  <sheetPr>
    <tabColor theme="5"/>
  </sheetPr>
  <dimension ref="C1:X26"/>
  <sheetViews>
    <sheetView showGridLines="0" zoomScale="40" zoomScaleNormal="40" workbookViewId="0"/>
  </sheetViews>
  <sheetFormatPr baseColWidth="10" defaultRowHeight="15" x14ac:dyDescent="0.25"/>
  <cols>
    <col min="2" max="2" width="33.28515625" bestFit="1" customWidth="1"/>
    <col min="3" max="3" width="84.85546875" customWidth="1"/>
    <col min="4" max="4" width="47" customWidth="1"/>
    <col min="9" max="9" width="16.140625" customWidth="1"/>
    <col min="11" max="11" width="21.85546875" customWidth="1"/>
  </cols>
  <sheetData>
    <row r="1" spans="3:24" ht="15" customHeight="1" x14ac:dyDescent="0.25">
      <c r="I1" s="11"/>
      <c r="J1" s="11"/>
      <c r="L1" s="10"/>
      <c r="M1" s="10"/>
      <c r="N1" s="10"/>
    </row>
    <row r="2" spans="3:24" ht="15" customHeight="1" x14ac:dyDescent="0.25">
      <c r="H2" s="51" t="s">
        <v>11</v>
      </c>
      <c r="I2" s="51"/>
      <c r="J2" s="51"/>
      <c r="K2" s="52">
        <f>K5/K4</f>
        <v>0</v>
      </c>
      <c r="L2" s="52"/>
      <c r="M2" s="52"/>
      <c r="N2" s="52"/>
    </row>
    <row r="3" spans="3:24" ht="54" customHeight="1" x14ac:dyDescent="0.25">
      <c r="F3" s="9"/>
      <c r="G3" s="9"/>
      <c r="H3" s="51"/>
      <c r="I3" s="51"/>
      <c r="J3" s="51"/>
      <c r="K3" s="52"/>
      <c r="L3" s="52"/>
      <c r="M3" s="52"/>
      <c r="N3" s="52"/>
    </row>
    <row r="4" spans="3:24" ht="54" customHeight="1" x14ac:dyDescent="0.25">
      <c r="F4" s="8"/>
      <c r="G4" s="8"/>
      <c r="H4" s="53" t="s">
        <v>6</v>
      </c>
      <c r="I4" s="53"/>
      <c r="J4" s="53"/>
      <c r="K4" s="54">
        <f>COUNTA(Tableau25315[Taches])</f>
        <v>2</v>
      </c>
      <c r="L4" s="54"/>
      <c r="M4" s="54"/>
      <c r="N4" s="54"/>
    </row>
    <row r="5" spans="3:24" ht="25.5" customHeight="1" x14ac:dyDescent="0.25">
      <c r="F5" s="8"/>
      <c r="G5" s="8"/>
      <c r="H5" s="53" t="s">
        <v>10</v>
      </c>
      <c r="I5" s="53"/>
      <c r="J5" s="53"/>
      <c r="K5" s="54">
        <f>SUM(Tableau25315[Statut])</f>
        <v>0</v>
      </c>
      <c r="L5" s="54"/>
      <c r="M5" s="54"/>
      <c r="N5" s="54"/>
    </row>
    <row r="6" spans="3:24" ht="54" customHeight="1" thickBot="1" x14ac:dyDescent="0.3">
      <c r="C6" s="7" t="s">
        <v>9</v>
      </c>
      <c r="D6" s="6" t="s">
        <v>8</v>
      </c>
    </row>
    <row r="7" spans="3:24" ht="42.75" customHeight="1" x14ac:dyDescent="0.25">
      <c r="C7" s="13" t="s">
        <v>95</v>
      </c>
      <c r="D7" s="5"/>
      <c r="H7" s="42" t="s">
        <v>7</v>
      </c>
      <c r="I7" s="43"/>
      <c r="J7" s="43"/>
      <c r="K7" s="43"/>
      <c r="L7" s="43"/>
      <c r="M7" s="43"/>
      <c r="N7" s="44"/>
    </row>
    <row r="8" spans="3:24" ht="42.75" customHeight="1" x14ac:dyDescent="0.25">
      <c r="C8" s="13" t="s">
        <v>94</v>
      </c>
      <c r="D8" s="5"/>
      <c r="H8" s="45"/>
      <c r="I8" s="46"/>
      <c r="J8" s="46"/>
      <c r="K8" s="46"/>
      <c r="L8" s="46"/>
      <c r="M8" s="46"/>
      <c r="N8" s="47"/>
    </row>
    <row r="9" spans="3:24" ht="42.75" customHeight="1" thickBot="1" x14ac:dyDescent="0.3">
      <c r="C9" s="13"/>
      <c r="D9" s="5"/>
      <c r="H9" s="48"/>
      <c r="I9" s="49"/>
      <c r="J9" s="49"/>
      <c r="K9" s="49"/>
      <c r="L9" s="49"/>
      <c r="M9" s="49"/>
      <c r="N9" s="50"/>
    </row>
    <row r="10" spans="3:24" ht="42.75" customHeight="1" x14ac:dyDescent="0.25">
      <c r="C10" s="12"/>
      <c r="D10" s="5"/>
      <c r="X10" t="s">
        <v>12</v>
      </c>
    </row>
    <row r="11" spans="3:24" ht="42.75" customHeight="1" x14ac:dyDescent="0.25">
      <c r="C11" s="12"/>
      <c r="D11" s="5"/>
    </row>
    <row r="12" spans="3:24" ht="42.75" customHeight="1" x14ac:dyDescent="0.25">
      <c r="C12" s="12"/>
      <c r="D12" s="5"/>
    </row>
    <row r="13" spans="3:24" ht="42.75" customHeight="1" x14ac:dyDescent="0.25">
      <c r="C13" s="12"/>
      <c r="D13" s="5"/>
    </row>
    <row r="14" spans="3:24" ht="42.75" customHeight="1" x14ac:dyDescent="0.25">
      <c r="C14" s="12"/>
      <c r="D14" s="5"/>
    </row>
    <row r="15" spans="3:24" ht="42.75" customHeight="1" x14ac:dyDescent="0.25">
      <c r="C15" s="12"/>
      <c r="D15" s="5"/>
    </row>
    <row r="16" spans="3:24" ht="42.75" customHeight="1" x14ac:dyDescent="0.25">
      <c r="C16" s="12"/>
      <c r="D16" s="5"/>
    </row>
    <row r="17" spans="3:4" ht="42.75" customHeight="1" x14ac:dyDescent="0.25">
      <c r="C17" s="12"/>
      <c r="D17" s="5"/>
    </row>
    <row r="18" spans="3:4" ht="42.75" customHeight="1" x14ac:dyDescent="0.25">
      <c r="C18" s="12"/>
      <c r="D18" s="5"/>
    </row>
    <row r="19" spans="3:4" ht="42.75" customHeight="1" x14ac:dyDescent="0.25">
      <c r="C19" s="12"/>
      <c r="D19" s="5"/>
    </row>
    <row r="20" spans="3:4" ht="42.75" customHeight="1" x14ac:dyDescent="0.25">
      <c r="C20" s="12"/>
      <c r="D20" s="5"/>
    </row>
    <row r="21" spans="3:4" ht="42.75" customHeight="1" x14ac:dyDescent="0.25">
      <c r="C21" s="12"/>
      <c r="D21" s="5"/>
    </row>
    <row r="22" spans="3:4" ht="42.75" customHeight="1" x14ac:dyDescent="0.25">
      <c r="C22" s="12"/>
      <c r="D22" s="5"/>
    </row>
    <row r="23" spans="3:4" ht="42.75" customHeight="1" x14ac:dyDescent="0.25">
      <c r="C23" s="12"/>
      <c r="D23" s="5"/>
    </row>
    <row r="24" spans="3:4" ht="42.75" customHeight="1" x14ac:dyDescent="0.25">
      <c r="C24" s="12"/>
      <c r="D24" s="5"/>
    </row>
    <row r="25" spans="3:4" ht="42.75" customHeight="1" x14ac:dyDescent="0.25">
      <c r="C25" s="12"/>
      <c r="D25" s="5"/>
    </row>
    <row r="26" spans="3:4" ht="42.75" customHeight="1" x14ac:dyDescent="0.25">
      <c r="C26" s="12"/>
      <c r="D26" s="5"/>
    </row>
  </sheetData>
  <mergeCells count="7">
    <mergeCell ref="H7:N9"/>
    <mergeCell ref="H2:J3"/>
    <mergeCell ref="K2:N3"/>
    <mergeCell ref="H4:J4"/>
    <mergeCell ref="K4:N4"/>
    <mergeCell ref="H5:J5"/>
    <mergeCell ref="K5:N5"/>
  </mergeCells>
  <conditionalFormatting sqref="C7:C26">
    <cfRule type="expression" dxfId="18" priority="2">
      <formula>$D7=1</formula>
    </cfRule>
  </conditionalFormatting>
  <conditionalFormatting sqref="K2">
    <cfRule type="dataBar" priority="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{0F828438-F9A0-4229-A282-B68B0A3EBBAD}</x14:id>
        </ext>
      </extLst>
    </cfRule>
  </conditionalFormatting>
  <pageMargins left="0.7" right="0.7" top="0.75" bottom="0.75" header="0.3" footer="0.3"/>
  <pageSetup paperSize="9" orientation="portrait" horizontalDpi="300" verticalDpi="300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14F7D55B-E028-4601-9BA1-F1DC6788DD3E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D7:D26</xm:sqref>
        </x14:conditionalFormatting>
        <x14:conditionalFormatting xmlns:xm="http://schemas.microsoft.com/office/excel/2006/main">
          <x14:cfRule type="dataBar" id="{0F828438-F9A0-4229-A282-B68B0A3EBBAD}">
            <x14:dataBar minLength="0" maxLength="100" border="1" negativeBarBorderColorSameAsPositive="0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negativeBorderColor rgb="FFFF0000"/>
              <x14:axisColor rgb="FF000000"/>
            </x14:dataBar>
          </x14:cfRule>
          <xm:sqref>K2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939E6-D204-4CAF-8840-E5A60C8ECEA1}">
  <sheetPr>
    <tabColor theme="5"/>
  </sheetPr>
  <dimension ref="C1:X26"/>
  <sheetViews>
    <sheetView showGridLines="0" zoomScale="40" zoomScaleNormal="40" workbookViewId="0"/>
  </sheetViews>
  <sheetFormatPr baseColWidth="10" defaultRowHeight="15" x14ac:dyDescent="0.25"/>
  <cols>
    <col min="2" max="2" width="33.28515625" bestFit="1" customWidth="1"/>
    <col min="3" max="3" width="84.85546875" customWidth="1"/>
    <col min="4" max="4" width="47" customWidth="1"/>
    <col min="9" max="9" width="16.140625" customWidth="1"/>
    <col min="11" max="11" width="21.85546875" customWidth="1"/>
  </cols>
  <sheetData>
    <row r="1" spans="3:24" ht="15" customHeight="1" x14ac:dyDescent="0.25">
      <c r="I1" s="11"/>
      <c r="J1" s="11"/>
      <c r="L1" s="10"/>
      <c r="M1" s="10"/>
      <c r="N1" s="10"/>
    </row>
    <row r="2" spans="3:24" ht="15" customHeight="1" x14ac:dyDescent="0.25">
      <c r="H2" s="51" t="s">
        <v>11</v>
      </c>
      <c r="I2" s="51"/>
      <c r="J2" s="51"/>
      <c r="K2" s="52">
        <f>K5/K4</f>
        <v>0</v>
      </c>
      <c r="L2" s="52"/>
      <c r="M2" s="52"/>
      <c r="N2" s="52"/>
    </row>
    <row r="3" spans="3:24" ht="54" customHeight="1" x14ac:dyDescent="0.25">
      <c r="F3" s="9"/>
      <c r="G3" s="9"/>
      <c r="H3" s="51"/>
      <c r="I3" s="51"/>
      <c r="J3" s="51"/>
      <c r="K3" s="52"/>
      <c r="L3" s="52"/>
      <c r="M3" s="52"/>
      <c r="N3" s="52"/>
    </row>
    <row r="4" spans="3:24" ht="54" customHeight="1" x14ac:dyDescent="0.25">
      <c r="F4" s="8"/>
      <c r="G4" s="8"/>
      <c r="H4" s="53" t="s">
        <v>6</v>
      </c>
      <c r="I4" s="53"/>
      <c r="J4" s="53"/>
      <c r="K4" s="54">
        <f>COUNTA(Tableau25316[Taches])</f>
        <v>8</v>
      </c>
      <c r="L4" s="54"/>
      <c r="M4" s="54"/>
      <c r="N4" s="54"/>
    </row>
    <row r="5" spans="3:24" ht="25.5" customHeight="1" x14ac:dyDescent="0.25">
      <c r="F5" s="8"/>
      <c r="G5" s="8"/>
      <c r="H5" s="53" t="s">
        <v>10</v>
      </c>
      <c r="I5" s="53"/>
      <c r="J5" s="53"/>
      <c r="K5" s="54">
        <f>SUM(Tableau25316[Statut])</f>
        <v>0</v>
      </c>
      <c r="L5" s="54"/>
      <c r="M5" s="54"/>
      <c r="N5" s="54"/>
    </row>
    <row r="6" spans="3:24" ht="54" customHeight="1" thickBot="1" x14ac:dyDescent="0.3">
      <c r="C6" s="7" t="s">
        <v>9</v>
      </c>
      <c r="D6" s="6" t="s">
        <v>8</v>
      </c>
    </row>
    <row r="7" spans="3:24" ht="42.75" customHeight="1" x14ac:dyDescent="0.25">
      <c r="C7" s="13" t="s">
        <v>91</v>
      </c>
      <c r="D7" s="5"/>
      <c r="H7" s="42" t="s">
        <v>7</v>
      </c>
      <c r="I7" s="43"/>
      <c r="J7" s="43"/>
      <c r="K7" s="43"/>
      <c r="L7" s="43"/>
      <c r="M7" s="43"/>
      <c r="N7" s="44"/>
    </row>
    <row r="8" spans="3:24" ht="42.75" customHeight="1" x14ac:dyDescent="0.25">
      <c r="C8" s="13" t="s">
        <v>92</v>
      </c>
      <c r="D8" s="5"/>
      <c r="H8" s="45"/>
      <c r="I8" s="46"/>
      <c r="J8" s="46"/>
      <c r="K8" s="46"/>
      <c r="L8" s="46"/>
      <c r="M8" s="46"/>
      <c r="N8" s="47"/>
    </row>
    <row r="9" spans="3:24" ht="42.75" customHeight="1" thickBot="1" x14ac:dyDescent="0.3">
      <c r="C9" s="13" t="s">
        <v>93</v>
      </c>
      <c r="D9" s="5"/>
      <c r="H9" s="48"/>
      <c r="I9" s="49"/>
      <c r="J9" s="49"/>
      <c r="K9" s="49"/>
      <c r="L9" s="49"/>
      <c r="M9" s="49"/>
      <c r="N9" s="50"/>
    </row>
    <row r="10" spans="3:24" ht="42.75" customHeight="1" x14ac:dyDescent="0.25">
      <c r="C10" s="12" t="s">
        <v>96</v>
      </c>
      <c r="D10" s="5"/>
      <c r="X10" t="s">
        <v>12</v>
      </c>
    </row>
    <row r="11" spans="3:24" ht="42.75" customHeight="1" x14ac:dyDescent="0.25">
      <c r="C11" s="12" t="s">
        <v>97</v>
      </c>
      <c r="D11" s="5"/>
    </row>
    <row r="12" spans="3:24" ht="42.75" customHeight="1" x14ac:dyDescent="0.25">
      <c r="C12" s="12" t="s">
        <v>98</v>
      </c>
      <c r="D12" s="5"/>
    </row>
    <row r="13" spans="3:24" ht="42.75" customHeight="1" x14ac:dyDescent="0.25">
      <c r="C13" s="12" t="s">
        <v>99</v>
      </c>
      <c r="D13" s="5"/>
    </row>
    <row r="14" spans="3:24" ht="42.75" customHeight="1" x14ac:dyDescent="0.25">
      <c r="C14" s="12" t="s">
        <v>100</v>
      </c>
      <c r="D14" s="5"/>
    </row>
    <row r="15" spans="3:24" ht="42.75" customHeight="1" x14ac:dyDescent="0.25">
      <c r="C15" s="12"/>
      <c r="D15" s="5"/>
    </row>
    <row r="16" spans="3:24" ht="42.75" customHeight="1" x14ac:dyDescent="0.25">
      <c r="C16" s="12"/>
      <c r="D16" s="5"/>
    </row>
    <row r="17" spans="3:4" ht="42.75" customHeight="1" x14ac:dyDescent="0.25">
      <c r="C17" s="12"/>
      <c r="D17" s="5"/>
    </row>
    <row r="18" spans="3:4" ht="42.75" customHeight="1" x14ac:dyDescent="0.25">
      <c r="C18" s="12"/>
      <c r="D18" s="5"/>
    </row>
    <row r="19" spans="3:4" ht="42.75" customHeight="1" x14ac:dyDescent="0.25">
      <c r="C19" s="12"/>
      <c r="D19" s="5"/>
    </row>
    <row r="20" spans="3:4" ht="42.75" customHeight="1" x14ac:dyDescent="0.25">
      <c r="C20" s="12"/>
      <c r="D20" s="5"/>
    </row>
    <row r="21" spans="3:4" ht="42.75" customHeight="1" x14ac:dyDescent="0.25">
      <c r="C21" s="12"/>
      <c r="D21" s="5"/>
    </row>
    <row r="22" spans="3:4" ht="42.75" customHeight="1" x14ac:dyDescent="0.25">
      <c r="C22" s="12"/>
      <c r="D22" s="5"/>
    </row>
    <row r="23" spans="3:4" ht="42.75" customHeight="1" x14ac:dyDescent="0.25">
      <c r="C23" s="12"/>
      <c r="D23" s="5"/>
    </row>
    <row r="24" spans="3:4" ht="42.75" customHeight="1" x14ac:dyDescent="0.25">
      <c r="C24" s="12"/>
      <c r="D24" s="5"/>
    </row>
    <row r="25" spans="3:4" ht="42.75" customHeight="1" x14ac:dyDescent="0.25">
      <c r="C25" s="12"/>
      <c r="D25" s="5"/>
    </row>
    <row r="26" spans="3:4" ht="42.75" customHeight="1" x14ac:dyDescent="0.25">
      <c r="C26" s="12"/>
      <c r="D26" s="5"/>
    </row>
  </sheetData>
  <mergeCells count="7">
    <mergeCell ref="H7:N9"/>
    <mergeCell ref="H2:J3"/>
    <mergeCell ref="K2:N3"/>
    <mergeCell ref="H4:J4"/>
    <mergeCell ref="K4:N4"/>
    <mergeCell ref="H5:J5"/>
    <mergeCell ref="K5:N5"/>
  </mergeCells>
  <conditionalFormatting sqref="C7:C9">
    <cfRule type="expression" dxfId="17" priority="1">
      <formula>$D7=1</formula>
    </cfRule>
  </conditionalFormatting>
  <conditionalFormatting sqref="C10:C26">
    <cfRule type="expression" dxfId="16" priority="3">
      <formula>$D10=1</formula>
    </cfRule>
  </conditionalFormatting>
  <conditionalFormatting sqref="K2">
    <cfRule type="dataBar" priority="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{A42545E1-A735-4734-A6C8-7C2136B056EC}</x14:id>
        </ext>
      </extLst>
    </cfRule>
  </conditionalFormatting>
  <pageMargins left="0.7" right="0.7" top="0.75" bottom="0.75" header="0.3" footer="0.3"/>
  <pageSetup paperSize="9" orientation="portrait" horizontalDpi="300" verticalDpi="300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82806C29-705C-4BC0-A9C4-4FD184B34F97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D7:D26</xm:sqref>
        </x14:conditionalFormatting>
        <x14:conditionalFormatting xmlns:xm="http://schemas.microsoft.com/office/excel/2006/main">
          <x14:cfRule type="dataBar" id="{A42545E1-A735-4734-A6C8-7C2136B056EC}">
            <x14:dataBar minLength="0" maxLength="100" border="1" negativeBarBorderColorSameAsPositive="0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negativeBorderColor rgb="FFFF0000"/>
              <x14:axisColor rgb="FF000000"/>
            </x14:dataBar>
          </x14:cfRule>
          <xm:sqref>K2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DB98F-FDB3-4BB0-AEC5-717C36B2CA0C}">
  <sheetPr>
    <tabColor theme="5"/>
  </sheetPr>
  <dimension ref="C1:N34"/>
  <sheetViews>
    <sheetView showGridLines="0" zoomScale="40" zoomScaleNormal="40" workbookViewId="0">
      <selection activeCell="D32" sqref="D32"/>
    </sheetView>
  </sheetViews>
  <sheetFormatPr baseColWidth="10" defaultRowHeight="15" x14ac:dyDescent="0.25"/>
  <cols>
    <col min="2" max="2" width="33.28515625" bestFit="1" customWidth="1"/>
    <col min="3" max="3" width="84.85546875" customWidth="1"/>
    <col min="4" max="4" width="47" customWidth="1"/>
    <col min="9" max="9" width="16.140625" customWidth="1"/>
    <col min="11" max="11" width="21.85546875" customWidth="1"/>
  </cols>
  <sheetData>
    <row r="1" spans="3:14" ht="15" customHeight="1" x14ac:dyDescent="0.25">
      <c r="I1" s="11"/>
      <c r="J1" s="11"/>
      <c r="L1" s="10"/>
      <c r="M1" s="10"/>
      <c r="N1" s="10"/>
    </row>
    <row r="2" spans="3:14" ht="15" customHeight="1" x14ac:dyDescent="0.25">
      <c r="H2" s="51" t="s">
        <v>11</v>
      </c>
      <c r="I2" s="51"/>
      <c r="J2" s="51"/>
      <c r="K2" s="52">
        <f>K5/K4</f>
        <v>0</v>
      </c>
      <c r="L2" s="52"/>
      <c r="M2" s="52"/>
      <c r="N2" s="52"/>
    </row>
    <row r="3" spans="3:14" ht="54" customHeight="1" x14ac:dyDescent="0.25">
      <c r="F3" s="9"/>
      <c r="G3" s="9"/>
      <c r="H3" s="51"/>
      <c r="I3" s="51"/>
      <c r="J3" s="51"/>
      <c r="K3" s="52"/>
      <c r="L3" s="52"/>
      <c r="M3" s="52"/>
      <c r="N3" s="52"/>
    </row>
    <row r="4" spans="3:14" ht="54" customHeight="1" x14ac:dyDescent="0.25">
      <c r="F4" s="8"/>
      <c r="G4" s="8"/>
      <c r="H4" s="53" t="s">
        <v>6</v>
      </c>
      <c r="I4" s="53"/>
      <c r="J4" s="53"/>
      <c r="K4" s="54">
        <f>COUNTA(Tableau2531217[Taches])</f>
        <v>4</v>
      </c>
      <c r="L4" s="54"/>
      <c r="M4" s="54"/>
      <c r="N4" s="54"/>
    </row>
    <row r="5" spans="3:14" ht="25.5" customHeight="1" x14ac:dyDescent="0.25">
      <c r="F5" s="8"/>
      <c r="G5" s="8"/>
      <c r="H5" s="53" t="s">
        <v>10</v>
      </c>
      <c r="I5" s="53"/>
      <c r="J5" s="53"/>
      <c r="K5" s="54">
        <f>SUM(Tableau2531217[Statut])</f>
        <v>0</v>
      </c>
      <c r="L5" s="54"/>
      <c r="M5" s="54"/>
      <c r="N5" s="54"/>
    </row>
    <row r="6" spans="3:14" ht="52.15" customHeight="1" thickBot="1" x14ac:dyDescent="0.3">
      <c r="C6" s="7" t="s">
        <v>9</v>
      </c>
      <c r="D6" s="6" t="s">
        <v>8</v>
      </c>
    </row>
    <row r="7" spans="3:14" ht="71.45" customHeight="1" x14ac:dyDescent="0.25">
      <c r="C7" s="13" t="s">
        <v>101</v>
      </c>
      <c r="D7" s="5"/>
      <c r="H7" s="42" t="s">
        <v>7</v>
      </c>
      <c r="I7" s="43"/>
      <c r="J7" s="43"/>
      <c r="K7" s="43"/>
      <c r="L7" s="43"/>
      <c r="M7" s="43"/>
      <c r="N7" s="44"/>
    </row>
    <row r="8" spans="3:14" ht="42.75" customHeight="1" x14ac:dyDescent="0.25">
      <c r="C8" s="13" t="s">
        <v>102</v>
      </c>
      <c r="D8" s="5"/>
      <c r="H8" s="14"/>
      <c r="I8" s="14"/>
      <c r="J8" s="14"/>
      <c r="K8" s="14"/>
      <c r="L8" s="14"/>
      <c r="M8" s="14"/>
      <c r="N8" s="14"/>
    </row>
    <row r="9" spans="3:14" ht="42.75" customHeight="1" x14ac:dyDescent="0.25">
      <c r="C9" s="12" t="s">
        <v>104</v>
      </c>
      <c r="D9" s="5"/>
    </row>
    <row r="10" spans="3:14" ht="42.75" customHeight="1" x14ac:dyDescent="0.25">
      <c r="C10" s="13" t="s">
        <v>75</v>
      </c>
      <c r="D10" s="5"/>
    </row>
    <row r="11" spans="3:14" ht="42.75" customHeight="1" x14ac:dyDescent="0.25">
      <c r="C11" s="12"/>
      <c r="D11" s="5"/>
    </row>
    <row r="12" spans="3:14" ht="42.75" customHeight="1" x14ac:dyDescent="0.25">
      <c r="C12" s="12"/>
      <c r="D12" s="5"/>
    </row>
    <row r="13" spans="3:14" ht="42.75" customHeight="1" x14ac:dyDescent="0.25">
      <c r="C13" s="12"/>
      <c r="D13" s="5"/>
    </row>
    <row r="14" spans="3:14" ht="42.75" customHeight="1" x14ac:dyDescent="0.25">
      <c r="C14" s="12"/>
      <c r="D14" s="5"/>
    </row>
    <row r="15" spans="3:14" ht="42.75" customHeight="1" x14ac:dyDescent="0.25">
      <c r="C15" s="12"/>
      <c r="D15" s="5"/>
    </row>
    <row r="16" spans="3:14" ht="42.75" customHeight="1" x14ac:dyDescent="0.25">
      <c r="C16" s="12"/>
      <c r="D16" s="5"/>
    </row>
    <row r="17" spans="3:4" ht="42.75" customHeight="1" x14ac:dyDescent="0.25">
      <c r="C17" s="12"/>
      <c r="D17" s="5"/>
    </row>
    <row r="18" spans="3:4" ht="42.75" customHeight="1" x14ac:dyDescent="0.25">
      <c r="C18" s="12"/>
      <c r="D18" s="5"/>
    </row>
    <row r="19" spans="3:4" ht="42.75" customHeight="1" x14ac:dyDescent="0.25">
      <c r="C19" s="12"/>
      <c r="D19" s="5"/>
    </row>
    <row r="20" spans="3:4" ht="42.75" customHeight="1" x14ac:dyDescent="0.25">
      <c r="C20" s="12"/>
      <c r="D20" s="5"/>
    </row>
    <row r="21" spans="3:4" ht="42.75" customHeight="1" x14ac:dyDescent="0.25">
      <c r="C21" s="12"/>
      <c r="D21" s="5"/>
    </row>
    <row r="22" spans="3:4" ht="42.75" customHeight="1" x14ac:dyDescent="0.25">
      <c r="C22" s="12"/>
      <c r="D22" s="5"/>
    </row>
    <row r="23" spans="3:4" ht="42.75" customHeight="1" x14ac:dyDescent="0.25">
      <c r="C23" s="12"/>
      <c r="D23" s="5"/>
    </row>
    <row r="24" spans="3:4" ht="42.75" customHeight="1" x14ac:dyDescent="0.25">
      <c r="C24" s="12"/>
      <c r="D24" s="5"/>
    </row>
    <row r="25" spans="3:4" ht="42.75" customHeight="1" x14ac:dyDescent="0.25">
      <c r="C25" s="12"/>
      <c r="D25" s="5"/>
    </row>
    <row r="26" spans="3:4" ht="42.75" customHeight="1" x14ac:dyDescent="0.25">
      <c r="C26" s="12"/>
      <c r="D26" s="5"/>
    </row>
    <row r="27" spans="3:4" ht="42.75" customHeight="1" x14ac:dyDescent="0.25">
      <c r="C27" s="12"/>
      <c r="D27" s="5"/>
    </row>
    <row r="28" spans="3:4" ht="42.75" customHeight="1" x14ac:dyDescent="0.25">
      <c r="C28" s="12"/>
      <c r="D28" s="5"/>
    </row>
    <row r="29" spans="3:4" ht="42.75" customHeight="1" x14ac:dyDescent="0.25">
      <c r="C29" s="12"/>
      <c r="D29" s="5"/>
    </row>
    <row r="30" spans="3:4" ht="42.75" customHeight="1" x14ac:dyDescent="0.25">
      <c r="C30" s="12"/>
      <c r="D30" s="5"/>
    </row>
    <row r="31" spans="3:4" ht="42.75" customHeight="1" x14ac:dyDescent="0.25">
      <c r="C31" s="12"/>
      <c r="D31" s="5"/>
    </row>
    <row r="32" spans="3:4" ht="42.75" customHeight="1" x14ac:dyDescent="0.25">
      <c r="C32" s="12"/>
      <c r="D32" s="5"/>
    </row>
    <row r="33" spans="3:4" ht="42.75" customHeight="1" x14ac:dyDescent="0.25">
      <c r="C33" s="12"/>
      <c r="D33" s="5"/>
    </row>
    <row r="34" spans="3:4" ht="42.75" customHeight="1" x14ac:dyDescent="0.25">
      <c r="C34" s="12"/>
      <c r="D34" s="5"/>
    </row>
  </sheetData>
  <mergeCells count="7">
    <mergeCell ref="H7:N7"/>
    <mergeCell ref="H2:J3"/>
    <mergeCell ref="K2:N3"/>
    <mergeCell ref="H4:J4"/>
    <mergeCell ref="K4:N4"/>
    <mergeCell ref="H5:J5"/>
    <mergeCell ref="K5:N5"/>
  </mergeCells>
  <conditionalFormatting sqref="C7:C8">
    <cfRule type="expression" dxfId="15" priority="1">
      <formula>$D7=1</formula>
    </cfRule>
  </conditionalFormatting>
  <conditionalFormatting sqref="C9:C34">
    <cfRule type="expression" dxfId="14" priority="3">
      <formula>$D9=1</formula>
    </cfRule>
  </conditionalFormatting>
  <conditionalFormatting sqref="K2">
    <cfRule type="dataBar" priority="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{93F5312B-B149-4E4B-BAAE-DE2BC6DE7F4C}</x14:id>
        </ext>
      </extLst>
    </cfRule>
  </conditionalFormatting>
  <pageMargins left="0.7" right="0.7" top="0.75" bottom="0.75" header="0.3" footer="0.3"/>
  <pageSetup paperSize="9" orientation="portrait" horizontalDpi="300" verticalDpi="300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2" id="{69132972-C9EE-4B82-A8BA-7AEE800E4539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D7:D34</xm:sqref>
        </x14:conditionalFormatting>
        <x14:conditionalFormatting xmlns:xm="http://schemas.microsoft.com/office/excel/2006/main">
          <x14:cfRule type="dataBar" id="{93F5312B-B149-4E4B-BAAE-DE2BC6DE7F4C}">
            <x14:dataBar minLength="0" maxLength="100" border="1" negativeBarBorderColorSameAsPositive="0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negativeBorderColor rgb="FFFF0000"/>
              <x14:axisColor rgb="FF000000"/>
            </x14:dataBar>
          </x14:cfRule>
          <xm:sqref>K2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3C983-DB2A-4F5B-8C90-2C51B3B3DCA1}">
  <sheetPr>
    <tabColor theme="5" tint="0.39997558519241921"/>
  </sheetPr>
  <dimension ref="C1:X22"/>
  <sheetViews>
    <sheetView showGridLines="0" zoomScale="40" zoomScaleNormal="40" workbookViewId="0">
      <selection activeCell="I16" sqref="I16:I17"/>
    </sheetView>
  </sheetViews>
  <sheetFormatPr baseColWidth="10" defaultRowHeight="15" x14ac:dyDescent="0.25"/>
  <cols>
    <col min="2" max="2" width="33.28515625" bestFit="1" customWidth="1"/>
    <col min="3" max="3" width="84.85546875" customWidth="1"/>
    <col min="4" max="4" width="47" customWidth="1"/>
    <col min="9" max="9" width="16.140625" customWidth="1"/>
    <col min="11" max="11" width="21.85546875" customWidth="1"/>
  </cols>
  <sheetData>
    <row r="1" spans="3:24" ht="15" customHeight="1" x14ac:dyDescent="0.25">
      <c r="I1" s="11"/>
      <c r="J1" s="11"/>
      <c r="L1" s="10"/>
      <c r="M1" s="10"/>
      <c r="N1" s="10"/>
    </row>
    <row r="2" spans="3:24" ht="15" customHeight="1" x14ac:dyDescent="0.25">
      <c r="H2" s="51" t="s">
        <v>11</v>
      </c>
      <c r="I2" s="51"/>
      <c r="J2" s="51"/>
      <c r="K2" s="52">
        <f>K5/K4</f>
        <v>0</v>
      </c>
      <c r="L2" s="52"/>
      <c r="M2" s="52"/>
      <c r="N2" s="52"/>
    </row>
    <row r="3" spans="3:24" ht="54" customHeight="1" x14ac:dyDescent="0.25">
      <c r="F3" s="9"/>
      <c r="G3" s="9"/>
      <c r="H3" s="51"/>
      <c r="I3" s="51"/>
      <c r="J3" s="51"/>
      <c r="K3" s="52"/>
      <c r="L3" s="52"/>
      <c r="M3" s="52"/>
      <c r="N3" s="52"/>
    </row>
    <row r="4" spans="3:24" ht="54" customHeight="1" x14ac:dyDescent="0.25">
      <c r="F4" s="8"/>
      <c r="G4" s="8"/>
      <c r="H4" s="53" t="s">
        <v>6</v>
      </c>
      <c r="I4" s="53"/>
      <c r="J4" s="53"/>
      <c r="K4" s="54">
        <f>COUNTA(Tableau2531018[Taches])</f>
        <v>9</v>
      </c>
      <c r="L4" s="54"/>
      <c r="M4" s="54"/>
      <c r="N4" s="54"/>
    </row>
    <row r="5" spans="3:24" ht="25.5" customHeight="1" x14ac:dyDescent="0.25">
      <c r="F5" s="8"/>
      <c r="G5" s="8"/>
      <c r="H5" s="53" t="s">
        <v>10</v>
      </c>
      <c r="I5" s="53"/>
      <c r="J5" s="53"/>
      <c r="K5" s="54">
        <f>SUM(Tableau2531018[Statut])</f>
        <v>0</v>
      </c>
      <c r="L5" s="54"/>
      <c r="M5" s="54"/>
      <c r="N5" s="54"/>
    </row>
    <row r="6" spans="3:24" ht="54" customHeight="1" thickBot="1" x14ac:dyDescent="0.3">
      <c r="C6" s="7" t="s">
        <v>9</v>
      </c>
      <c r="D6" s="6" t="s">
        <v>8</v>
      </c>
    </row>
    <row r="7" spans="3:24" ht="42.75" customHeight="1" x14ac:dyDescent="0.25">
      <c r="C7" s="13" t="s">
        <v>105</v>
      </c>
      <c r="D7" s="5"/>
      <c r="H7" s="42" t="s">
        <v>7</v>
      </c>
      <c r="I7" s="43"/>
      <c r="J7" s="43"/>
      <c r="K7" s="43"/>
      <c r="L7" s="43"/>
      <c r="M7" s="43"/>
      <c r="N7" s="44"/>
    </row>
    <row r="8" spans="3:24" ht="42.75" customHeight="1" x14ac:dyDescent="0.25">
      <c r="C8" s="13" t="s">
        <v>106</v>
      </c>
      <c r="D8" s="5"/>
      <c r="H8" s="45"/>
      <c r="I8" s="46"/>
      <c r="J8" s="46"/>
      <c r="K8" s="46"/>
      <c r="L8" s="46"/>
      <c r="M8" s="46"/>
      <c r="N8" s="47"/>
    </row>
    <row r="9" spans="3:24" ht="42.75" customHeight="1" thickBot="1" x14ac:dyDescent="0.3">
      <c r="C9" s="13" t="s">
        <v>107</v>
      </c>
      <c r="D9" s="5"/>
      <c r="H9" s="48"/>
      <c r="I9" s="49"/>
      <c r="J9" s="49"/>
      <c r="K9" s="49"/>
      <c r="L9" s="49"/>
      <c r="M9" s="49"/>
      <c r="N9" s="50"/>
    </row>
    <row r="10" spans="3:24" ht="42.75" customHeight="1" x14ac:dyDescent="0.25">
      <c r="C10" s="12" t="s">
        <v>108</v>
      </c>
      <c r="D10" s="5"/>
      <c r="X10" t="s">
        <v>12</v>
      </c>
    </row>
    <row r="11" spans="3:24" ht="42.75" customHeight="1" x14ac:dyDescent="0.25">
      <c r="C11" s="12" t="s">
        <v>109</v>
      </c>
      <c r="D11" s="5"/>
    </row>
    <row r="12" spans="3:24" ht="42.75" customHeight="1" x14ac:dyDescent="0.25">
      <c r="C12" s="12" t="s">
        <v>110</v>
      </c>
      <c r="D12" s="5"/>
    </row>
    <row r="13" spans="3:24" ht="42.75" customHeight="1" x14ac:dyDescent="0.25">
      <c r="C13" s="12" t="s">
        <v>111</v>
      </c>
      <c r="D13" s="5"/>
    </row>
    <row r="14" spans="3:24" ht="42.6" customHeight="1" x14ac:dyDescent="0.25">
      <c r="C14" s="13" t="s">
        <v>112</v>
      </c>
      <c r="D14" s="5"/>
    </row>
    <row r="15" spans="3:24" ht="42.6" customHeight="1" x14ac:dyDescent="0.25">
      <c r="C15" s="13" t="s">
        <v>113</v>
      </c>
      <c r="D15" s="5"/>
    </row>
    <row r="16" spans="3:24" ht="42.6" customHeight="1" x14ac:dyDescent="0.25">
      <c r="C16" s="12"/>
      <c r="D16" s="5"/>
    </row>
    <row r="17" spans="3:4" ht="42.6" customHeight="1" x14ac:dyDescent="0.25">
      <c r="C17" s="13"/>
      <c r="D17" s="5"/>
    </row>
    <row r="18" spans="3:4" ht="42.6" customHeight="1" x14ac:dyDescent="0.25">
      <c r="C18" s="13"/>
      <c r="D18" s="5"/>
    </row>
    <row r="19" spans="3:4" ht="42.6" customHeight="1" x14ac:dyDescent="0.25">
      <c r="C19" s="13"/>
      <c r="D19" s="5"/>
    </row>
    <row r="20" spans="3:4" ht="42.75" customHeight="1" x14ac:dyDescent="0.25">
      <c r="C20" s="12"/>
      <c r="D20" s="5"/>
    </row>
    <row r="21" spans="3:4" ht="51.6" customHeight="1" x14ac:dyDescent="0.25">
      <c r="C21" s="12"/>
      <c r="D21" s="5"/>
    </row>
    <row r="22" spans="3:4" ht="51.6" customHeight="1" x14ac:dyDescent="0.25">
      <c r="C22" s="13"/>
      <c r="D22" s="5"/>
    </row>
  </sheetData>
  <mergeCells count="7">
    <mergeCell ref="H7:N9"/>
    <mergeCell ref="H2:J3"/>
    <mergeCell ref="K2:N3"/>
    <mergeCell ref="H4:J4"/>
    <mergeCell ref="K4:N4"/>
    <mergeCell ref="H5:J5"/>
    <mergeCell ref="K5:N5"/>
  </mergeCells>
  <conditionalFormatting sqref="C7:C22">
    <cfRule type="expression" dxfId="13" priority="2">
      <formula>$D7=1</formula>
    </cfRule>
  </conditionalFormatting>
  <conditionalFormatting sqref="K2">
    <cfRule type="dataBar" priority="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{6296FD33-48AE-4939-94EC-0E742B5B0AD1}</x14:id>
        </ext>
      </extLst>
    </cfRule>
  </conditionalFormatting>
  <pageMargins left="0.7" right="0.7" top="0.75" bottom="0.75" header="0.3" footer="0.3"/>
  <pageSetup paperSize="9" orientation="portrait" horizontalDpi="300" verticalDpi="300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3A5B0CA9-CF5A-48BA-8B68-7561F4FB2D80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D7:D22</xm:sqref>
        </x14:conditionalFormatting>
        <x14:conditionalFormatting xmlns:xm="http://schemas.microsoft.com/office/excel/2006/main">
          <x14:cfRule type="dataBar" id="{6296FD33-48AE-4939-94EC-0E742B5B0AD1}">
            <x14:dataBar minLength="0" maxLength="100" border="1" negativeBarBorderColorSameAsPositive="0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negativeBorderColor rgb="FFFF0000"/>
              <x14:axisColor rgb="FF000000"/>
            </x14:dataBar>
          </x14:cfRule>
          <xm:sqref>K2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E50F7-08D8-48D1-92D0-FC6D71CA3FD2}">
  <sheetPr>
    <tabColor theme="5" tint="0.39997558519241921"/>
  </sheetPr>
  <dimension ref="C1:Y26"/>
  <sheetViews>
    <sheetView showGridLines="0" zoomScale="40" zoomScaleNormal="40" workbookViewId="0"/>
  </sheetViews>
  <sheetFormatPr baseColWidth="10" defaultRowHeight="15" x14ac:dyDescent="0.25"/>
  <cols>
    <col min="2" max="2" width="33.28515625" bestFit="1" customWidth="1"/>
    <col min="3" max="3" width="84.85546875" customWidth="1"/>
    <col min="4" max="4" width="187.140625" customWidth="1"/>
    <col min="5" max="5" width="47" customWidth="1"/>
    <col min="10" max="10" width="16.140625" customWidth="1"/>
    <col min="12" max="12" width="21.85546875" customWidth="1"/>
  </cols>
  <sheetData>
    <row r="1" spans="3:25" ht="15" customHeight="1" x14ac:dyDescent="0.25">
      <c r="J1" s="11"/>
      <c r="K1" s="11"/>
      <c r="M1" s="10"/>
      <c r="N1" s="10"/>
      <c r="O1" s="10"/>
    </row>
    <row r="2" spans="3:25" ht="15" customHeight="1" x14ac:dyDescent="0.25">
      <c r="I2" s="51" t="s">
        <v>11</v>
      </c>
      <c r="J2" s="51"/>
      <c r="K2" s="51"/>
      <c r="L2" s="52">
        <f>L5/L4</f>
        <v>0</v>
      </c>
      <c r="M2" s="52"/>
      <c r="N2" s="52"/>
      <c r="O2" s="52"/>
    </row>
    <row r="3" spans="3:25" ht="54" customHeight="1" x14ac:dyDescent="0.25">
      <c r="G3" s="9"/>
      <c r="H3" s="9"/>
      <c r="I3" s="51"/>
      <c r="J3" s="51"/>
      <c r="K3" s="51"/>
      <c r="L3" s="52"/>
      <c r="M3" s="52"/>
      <c r="N3" s="52"/>
      <c r="O3" s="52"/>
    </row>
    <row r="4" spans="3:25" ht="54" customHeight="1" x14ac:dyDescent="0.25">
      <c r="G4" s="8"/>
      <c r="H4" s="8"/>
      <c r="I4" s="53" t="s">
        <v>6</v>
      </c>
      <c r="J4" s="53"/>
      <c r="K4" s="53"/>
      <c r="L4" s="54">
        <f>COUNTA(Tableau25319[Taches])</f>
        <v>5</v>
      </c>
      <c r="M4" s="54"/>
      <c r="N4" s="54"/>
      <c r="O4" s="54"/>
    </row>
    <row r="5" spans="3:25" ht="25.5" customHeight="1" x14ac:dyDescent="0.25">
      <c r="G5" s="8"/>
      <c r="H5" s="8"/>
      <c r="I5" s="53" t="s">
        <v>10</v>
      </c>
      <c r="J5" s="53"/>
      <c r="K5" s="53"/>
      <c r="L5" s="54">
        <f>SUM(Tableau25319[Statut])</f>
        <v>0</v>
      </c>
      <c r="M5" s="54"/>
      <c r="N5" s="54"/>
      <c r="O5" s="54"/>
    </row>
    <row r="6" spans="3:25" ht="54" customHeight="1" thickBot="1" x14ac:dyDescent="0.3">
      <c r="C6" s="7" t="s">
        <v>9</v>
      </c>
      <c r="D6" s="16" t="s">
        <v>116</v>
      </c>
      <c r="E6" s="6" t="s">
        <v>8</v>
      </c>
    </row>
    <row r="7" spans="3:25" ht="154.15" customHeight="1" x14ac:dyDescent="0.25">
      <c r="C7" s="13" t="s">
        <v>114</v>
      </c>
      <c r="D7" s="18" t="s">
        <v>117</v>
      </c>
      <c r="E7" s="5"/>
      <c r="I7" s="42" t="s">
        <v>7</v>
      </c>
      <c r="J7" s="43"/>
      <c r="K7" s="43"/>
      <c r="L7" s="43"/>
      <c r="M7" s="43"/>
      <c r="N7" s="43"/>
      <c r="O7" s="44"/>
    </row>
    <row r="8" spans="3:25" ht="42.75" customHeight="1" x14ac:dyDescent="0.25">
      <c r="C8" s="13" t="s">
        <v>115</v>
      </c>
      <c r="D8" s="18" t="s">
        <v>118</v>
      </c>
      <c r="E8" s="5"/>
      <c r="I8" s="45"/>
      <c r="J8" s="46"/>
      <c r="K8" s="46"/>
      <c r="L8" s="46"/>
      <c r="M8" s="46"/>
      <c r="N8" s="46"/>
      <c r="O8" s="47"/>
    </row>
    <row r="9" spans="3:25" ht="42.75" customHeight="1" thickBot="1" x14ac:dyDescent="0.3">
      <c r="C9" s="13" t="s">
        <v>122</v>
      </c>
      <c r="D9" s="17"/>
      <c r="E9" s="5"/>
      <c r="I9" s="48"/>
      <c r="J9" s="49"/>
      <c r="K9" s="49"/>
      <c r="L9" s="49"/>
      <c r="M9" s="49"/>
      <c r="N9" s="49"/>
      <c r="O9" s="50"/>
    </row>
    <row r="10" spans="3:25" ht="42.75" customHeight="1" x14ac:dyDescent="0.25">
      <c r="C10" s="12" t="s">
        <v>123</v>
      </c>
      <c r="D10" s="18"/>
      <c r="E10" s="5"/>
      <c r="Y10" t="s">
        <v>12</v>
      </c>
    </row>
    <row r="11" spans="3:25" ht="42.75" customHeight="1" x14ac:dyDescent="0.25">
      <c r="C11" s="12" t="s">
        <v>125</v>
      </c>
      <c r="D11" s="18"/>
      <c r="E11" s="5"/>
    </row>
    <row r="12" spans="3:25" ht="42.75" customHeight="1" x14ac:dyDescent="0.25">
      <c r="C12" s="12"/>
      <c r="D12" s="18"/>
      <c r="E12" s="5"/>
    </row>
    <row r="13" spans="3:25" ht="42.75" customHeight="1" x14ac:dyDescent="0.25">
      <c r="C13" s="12"/>
      <c r="D13" s="18"/>
      <c r="E13" s="5"/>
    </row>
    <row r="14" spans="3:25" ht="42.75" customHeight="1" x14ac:dyDescent="0.25">
      <c r="C14" s="12"/>
      <c r="D14" s="18"/>
      <c r="E14" s="5"/>
    </row>
    <row r="15" spans="3:25" ht="42.75" customHeight="1" x14ac:dyDescent="0.25">
      <c r="C15" s="12"/>
      <c r="D15" s="18"/>
      <c r="E15" s="5"/>
    </row>
    <row r="16" spans="3:25" ht="42.75" customHeight="1" x14ac:dyDescent="0.25">
      <c r="C16" s="12"/>
      <c r="D16" s="18"/>
      <c r="E16" s="5"/>
    </row>
    <row r="17" spans="3:5" ht="42.75" customHeight="1" x14ac:dyDescent="0.25">
      <c r="C17" s="12"/>
      <c r="D17" s="18"/>
      <c r="E17" s="5"/>
    </row>
    <row r="18" spans="3:5" ht="42.75" customHeight="1" x14ac:dyDescent="0.25">
      <c r="C18" s="12"/>
      <c r="D18" s="18"/>
      <c r="E18" s="5"/>
    </row>
    <row r="19" spans="3:5" ht="42.75" customHeight="1" x14ac:dyDescent="0.25">
      <c r="C19" s="12"/>
      <c r="D19" s="18"/>
      <c r="E19" s="5"/>
    </row>
    <row r="20" spans="3:5" ht="42.75" customHeight="1" x14ac:dyDescent="0.25">
      <c r="C20" s="12"/>
      <c r="D20" s="18"/>
      <c r="E20" s="5"/>
    </row>
    <row r="21" spans="3:5" ht="42.75" customHeight="1" x14ac:dyDescent="0.25">
      <c r="C21" s="12"/>
      <c r="D21" s="18"/>
      <c r="E21" s="5"/>
    </row>
    <row r="22" spans="3:5" ht="42.75" customHeight="1" x14ac:dyDescent="0.25">
      <c r="C22" s="12"/>
      <c r="D22" s="18"/>
      <c r="E22" s="5"/>
    </row>
    <row r="23" spans="3:5" ht="42.75" customHeight="1" x14ac:dyDescent="0.25">
      <c r="C23" s="12"/>
      <c r="D23" s="18"/>
      <c r="E23" s="5"/>
    </row>
    <row r="24" spans="3:5" ht="42.75" customHeight="1" x14ac:dyDescent="0.25">
      <c r="C24" s="12"/>
      <c r="D24" s="18"/>
      <c r="E24" s="5"/>
    </row>
    <row r="25" spans="3:5" ht="42.75" customHeight="1" x14ac:dyDescent="0.25">
      <c r="C25" s="12"/>
      <c r="D25" s="18"/>
      <c r="E25" s="5"/>
    </row>
    <row r="26" spans="3:5" ht="42.75" customHeight="1" x14ac:dyDescent="0.25">
      <c r="C26" s="12"/>
      <c r="D26" s="18"/>
      <c r="E26" s="5"/>
    </row>
  </sheetData>
  <mergeCells count="7">
    <mergeCell ref="I7:O9"/>
    <mergeCell ref="I2:K3"/>
    <mergeCell ref="L2:O3"/>
    <mergeCell ref="I4:K4"/>
    <mergeCell ref="L4:O4"/>
    <mergeCell ref="I5:K5"/>
    <mergeCell ref="L5:O5"/>
  </mergeCells>
  <conditionalFormatting sqref="C7:D26">
    <cfRule type="expression" dxfId="12" priority="2">
      <formula>$E7=1</formula>
    </cfRule>
  </conditionalFormatting>
  <conditionalFormatting sqref="L2">
    <cfRule type="dataBar" priority="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{191A4204-D6E5-45A4-9C84-394EEE16BFD1}</x14:id>
        </ext>
      </extLst>
    </cfRule>
  </conditionalFormatting>
  <pageMargins left="0.7" right="0.7" top="0.75" bottom="0.75" header="0.3" footer="0.3"/>
  <pageSetup paperSize="9" orientation="portrait" horizontalDpi="300" verticalDpi="300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B9DC2B2B-EF2D-4C8B-99C6-3BBD076BCAA5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E7:E26</xm:sqref>
        </x14:conditionalFormatting>
        <x14:conditionalFormatting xmlns:xm="http://schemas.microsoft.com/office/excel/2006/main">
          <x14:cfRule type="dataBar" id="{191A4204-D6E5-45A4-9C84-394EEE16BFD1}">
            <x14:dataBar minLength="0" maxLength="100" border="1" negativeBarBorderColorSameAsPositive="0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negativeBorderColor rgb="FFFF0000"/>
              <x14:axisColor rgb="FF000000"/>
            </x14:dataBar>
          </x14:cfRule>
          <xm:sqref>L2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19EB6-E8F6-4B18-B1D6-009227A525F4}">
  <sheetPr>
    <tabColor theme="5" tint="0.39997558519241921"/>
  </sheetPr>
  <dimension ref="C1:X27"/>
  <sheetViews>
    <sheetView showGridLines="0" zoomScale="40" zoomScaleNormal="40" workbookViewId="0">
      <selection activeCell="O23" sqref="O23"/>
    </sheetView>
  </sheetViews>
  <sheetFormatPr baseColWidth="10" defaultRowHeight="15" x14ac:dyDescent="0.25"/>
  <cols>
    <col min="2" max="2" width="33.28515625" bestFit="1" customWidth="1"/>
    <col min="3" max="3" width="84.85546875" customWidth="1"/>
    <col min="4" max="4" width="47" customWidth="1"/>
    <col min="9" max="9" width="16.140625" customWidth="1"/>
    <col min="11" max="11" width="21.85546875" customWidth="1"/>
  </cols>
  <sheetData>
    <row r="1" spans="3:24" ht="15" customHeight="1" x14ac:dyDescent="0.25">
      <c r="I1" s="11"/>
      <c r="J1" s="11"/>
      <c r="L1" s="10"/>
      <c r="M1" s="10"/>
      <c r="N1" s="10"/>
    </row>
    <row r="2" spans="3:24" ht="15" customHeight="1" x14ac:dyDescent="0.25">
      <c r="H2" s="51" t="s">
        <v>11</v>
      </c>
      <c r="I2" s="51"/>
      <c r="J2" s="51"/>
      <c r="K2" s="52">
        <f>K5/K4</f>
        <v>0</v>
      </c>
      <c r="L2" s="52"/>
      <c r="M2" s="52"/>
      <c r="N2" s="52"/>
    </row>
    <row r="3" spans="3:24" ht="54" customHeight="1" x14ac:dyDescent="0.25">
      <c r="F3" s="9"/>
      <c r="G3" s="9"/>
      <c r="H3" s="51"/>
      <c r="I3" s="51"/>
      <c r="J3" s="51"/>
      <c r="K3" s="52"/>
      <c r="L3" s="52"/>
      <c r="M3" s="52"/>
      <c r="N3" s="52"/>
    </row>
    <row r="4" spans="3:24" ht="54" customHeight="1" x14ac:dyDescent="0.25">
      <c r="F4" s="8"/>
      <c r="G4" s="8"/>
      <c r="H4" s="53" t="s">
        <v>6</v>
      </c>
      <c r="I4" s="53"/>
      <c r="J4" s="53"/>
      <c r="K4" s="54">
        <f>COUNTA(Tableau25320[Taches])</f>
        <v>8</v>
      </c>
      <c r="L4" s="54"/>
      <c r="M4" s="54"/>
      <c r="N4" s="54"/>
    </row>
    <row r="5" spans="3:24" ht="25.5" customHeight="1" x14ac:dyDescent="0.25">
      <c r="F5" s="8"/>
      <c r="G5" s="8"/>
      <c r="H5" s="53" t="s">
        <v>10</v>
      </c>
      <c r="I5" s="53"/>
      <c r="J5" s="53"/>
      <c r="K5" s="54">
        <f>SUM(Tableau25320[Statut])</f>
        <v>0</v>
      </c>
      <c r="L5" s="54"/>
      <c r="M5" s="54"/>
      <c r="N5" s="54"/>
    </row>
    <row r="6" spans="3:24" ht="54" customHeight="1" thickBot="1" x14ac:dyDescent="0.3">
      <c r="C6" s="7" t="s">
        <v>9</v>
      </c>
      <c r="D6" s="6" t="s">
        <v>8</v>
      </c>
    </row>
    <row r="7" spans="3:24" ht="42.75" customHeight="1" x14ac:dyDescent="0.25">
      <c r="C7" s="13" t="s">
        <v>119</v>
      </c>
      <c r="D7" s="5"/>
      <c r="H7" s="42" t="s">
        <v>7</v>
      </c>
      <c r="I7" s="43"/>
      <c r="J7" s="43"/>
      <c r="K7" s="43"/>
      <c r="L7" s="43"/>
      <c r="M7" s="43"/>
      <c r="N7" s="44"/>
    </row>
    <row r="8" spans="3:24" ht="42.75" customHeight="1" x14ac:dyDescent="0.25">
      <c r="C8" s="13" t="s">
        <v>120</v>
      </c>
      <c r="D8" s="5"/>
      <c r="H8" s="45"/>
      <c r="I8" s="46"/>
      <c r="J8" s="46"/>
      <c r="K8" s="46"/>
      <c r="L8" s="46"/>
      <c r="M8" s="46"/>
      <c r="N8" s="47"/>
    </row>
    <row r="9" spans="3:24" ht="42.75" customHeight="1" thickBot="1" x14ac:dyDescent="0.3">
      <c r="C9" s="13" t="s">
        <v>121</v>
      </c>
      <c r="D9" s="5"/>
      <c r="H9" s="48"/>
      <c r="I9" s="49"/>
      <c r="J9" s="49"/>
      <c r="K9" s="49"/>
      <c r="L9" s="49"/>
      <c r="M9" s="49"/>
      <c r="N9" s="50"/>
    </row>
    <row r="10" spans="3:24" ht="42.75" customHeight="1" x14ac:dyDescent="0.25">
      <c r="C10" s="13" t="s">
        <v>126</v>
      </c>
      <c r="D10" s="5"/>
      <c r="H10" s="14"/>
      <c r="I10" s="14"/>
      <c r="J10" s="14"/>
      <c r="K10" s="14"/>
      <c r="L10" s="14"/>
      <c r="M10" s="14"/>
      <c r="N10" s="14"/>
    </row>
    <row r="11" spans="3:24" ht="42.75" customHeight="1" x14ac:dyDescent="0.25">
      <c r="C11" s="12" t="s">
        <v>124</v>
      </c>
      <c r="D11" s="5"/>
      <c r="X11" t="s">
        <v>12</v>
      </c>
    </row>
    <row r="12" spans="3:24" ht="42.75" customHeight="1" x14ac:dyDescent="0.25">
      <c r="C12" s="12" t="s">
        <v>127</v>
      </c>
      <c r="D12" s="5"/>
    </row>
    <row r="13" spans="3:24" ht="42.75" customHeight="1" x14ac:dyDescent="0.25">
      <c r="C13" s="12" t="s">
        <v>128</v>
      </c>
      <c r="D13" s="5"/>
    </row>
    <row r="14" spans="3:24" ht="42.75" customHeight="1" x14ac:dyDescent="0.25">
      <c r="C14" s="12" t="s">
        <v>129</v>
      </c>
      <c r="D14" s="5"/>
    </row>
    <row r="15" spans="3:24" ht="42.75" customHeight="1" x14ac:dyDescent="0.25">
      <c r="C15" s="12"/>
      <c r="D15" s="5"/>
    </row>
    <row r="16" spans="3:24" ht="42.75" customHeight="1" x14ac:dyDescent="0.25">
      <c r="C16" s="12"/>
      <c r="D16" s="5"/>
    </row>
    <row r="17" spans="3:4" ht="42.75" customHeight="1" x14ac:dyDescent="0.25">
      <c r="C17" s="12"/>
      <c r="D17" s="5"/>
    </row>
    <row r="18" spans="3:4" ht="42.75" customHeight="1" x14ac:dyDescent="0.25">
      <c r="C18" s="12"/>
      <c r="D18" s="5"/>
    </row>
    <row r="19" spans="3:4" ht="42.75" customHeight="1" x14ac:dyDescent="0.25">
      <c r="C19" s="12"/>
      <c r="D19" s="5"/>
    </row>
    <row r="20" spans="3:4" ht="42.75" customHeight="1" x14ac:dyDescent="0.25">
      <c r="C20" s="12"/>
      <c r="D20" s="5"/>
    </row>
    <row r="21" spans="3:4" ht="42.75" customHeight="1" x14ac:dyDescent="0.25">
      <c r="C21" s="12"/>
      <c r="D21" s="5"/>
    </row>
    <row r="22" spans="3:4" ht="42.75" customHeight="1" x14ac:dyDescent="0.25">
      <c r="C22" s="12"/>
      <c r="D22" s="5"/>
    </row>
    <row r="23" spans="3:4" ht="42.75" customHeight="1" x14ac:dyDescent="0.25">
      <c r="C23" s="12"/>
      <c r="D23" s="5"/>
    </row>
    <row r="24" spans="3:4" ht="42.75" customHeight="1" x14ac:dyDescent="0.25">
      <c r="C24" s="12"/>
      <c r="D24" s="5"/>
    </row>
    <row r="25" spans="3:4" ht="42.75" customHeight="1" x14ac:dyDescent="0.25">
      <c r="C25" s="12"/>
      <c r="D25" s="5"/>
    </row>
    <row r="26" spans="3:4" ht="42.75" customHeight="1" x14ac:dyDescent="0.25">
      <c r="C26" s="12"/>
      <c r="D26" s="5"/>
    </row>
    <row r="27" spans="3:4" ht="42.75" customHeight="1" x14ac:dyDescent="0.25">
      <c r="C27" s="12"/>
      <c r="D27" s="5"/>
    </row>
  </sheetData>
  <mergeCells count="7">
    <mergeCell ref="H7:N9"/>
    <mergeCell ref="H2:J3"/>
    <mergeCell ref="K2:N3"/>
    <mergeCell ref="H4:J4"/>
    <mergeCell ref="K4:N4"/>
    <mergeCell ref="H5:J5"/>
    <mergeCell ref="K5:N5"/>
  </mergeCells>
  <conditionalFormatting sqref="C7:C27">
    <cfRule type="expression" dxfId="11" priority="2">
      <formula>$D7=1</formula>
    </cfRule>
  </conditionalFormatting>
  <conditionalFormatting sqref="K2">
    <cfRule type="dataBar" priority="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{43C8DBE7-075D-408F-8C47-DBC288B5E168}</x14:id>
        </ext>
      </extLst>
    </cfRule>
  </conditionalFormatting>
  <pageMargins left="0.7" right="0.7" top="0.75" bottom="0.75" header="0.3" footer="0.3"/>
  <pageSetup paperSize="9" orientation="portrait" horizontalDpi="300" verticalDpi="300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4BA97A12-8899-447B-9296-349DB20B440A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D7:D27</xm:sqref>
        </x14:conditionalFormatting>
        <x14:conditionalFormatting xmlns:xm="http://schemas.microsoft.com/office/excel/2006/main">
          <x14:cfRule type="dataBar" id="{43C8DBE7-075D-408F-8C47-DBC288B5E168}">
            <x14:dataBar minLength="0" maxLength="100" border="1" negativeBarBorderColorSameAsPositive="0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negativeBorderColor rgb="FFFF0000"/>
              <x14:axisColor rgb="FF000000"/>
            </x14:dataBar>
          </x14:cfRule>
          <xm:sqref>K2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02056-C757-4428-AA21-BC7F38EA2D2B}">
  <sheetPr>
    <tabColor theme="5" tint="0.39997558519241921"/>
  </sheetPr>
  <dimension ref="C1:X26"/>
  <sheetViews>
    <sheetView showGridLines="0" zoomScale="40" zoomScaleNormal="40" workbookViewId="0"/>
  </sheetViews>
  <sheetFormatPr baseColWidth="10" defaultRowHeight="15" x14ac:dyDescent="0.25"/>
  <cols>
    <col min="2" max="2" width="33.28515625" bestFit="1" customWidth="1"/>
    <col min="3" max="3" width="84.85546875" customWidth="1"/>
    <col min="4" max="4" width="47" customWidth="1"/>
    <col min="9" max="9" width="16.140625" customWidth="1"/>
    <col min="11" max="11" width="21.85546875" customWidth="1"/>
  </cols>
  <sheetData>
    <row r="1" spans="3:24" ht="15" customHeight="1" x14ac:dyDescent="0.25">
      <c r="I1" s="11"/>
      <c r="J1" s="11"/>
      <c r="L1" s="10"/>
      <c r="M1" s="10"/>
      <c r="N1" s="10"/>
    </row>
    <row r="2" spans="3:24" ht="15" customHeight="1" x14ac:dyDescent="0.25">
      <c r="H2" s="51" t="s">
        <v>11</v>
      </c>
      <c r="I2" s="51"/>
      <c r="J2" s="51"/>
      <c r="K2" s="52">
        <f>K5/K4</f>
        <v>0</v>
      </c>
      <c r="L2" s="52"/>
      <c r="M2" s="52"/>
      <c r="N2" s="52"/>
    </row>
    <row r="3" spans="3:24" ht="54" customHeight="1" x14ac:dyDescent="0.25">
      <c r="F3" s="9"/>
      <c r="G3" s="9"/>
      <c r="H3" s="51"/>
      <c r="I3" s="51"/>
      <c r="J3" s="51"/>
      <c r="K3" s="52"/>
      <c r="L3" s="52"/>
      <c r="M3" s="52"/>
      <c r="N3" s="52"/>
    </row>
    <row r="4" spans="3:24" ht="54" customHeight="1" x14ac:dyDescent="0.25">
      <c r="F4" s="8"/>
      <c r="G4" s="8"/>
      <c r="H4" s="53" t="s">
        <v>6</v>
      </c>
      <c r="I4" s="53"/>
      <c r="J4" s="53"/>
      <c r="K4" s="54">
        <f>COUNTA(Tableau25321[Taches])</f>
        <v>8</v>
      </c>
      <c r="L4" s="54"/>
      <c r="M4" s="54"/>
      <c r="N4" s="54"/>
    </row>
    <row r="5" spans="3:24" ht="25.5" customHeight="1" x14ac:dyDescent="0.25">
      <c r="F5" s="8"/>
      <c r="G5" s="8"/>
      <c r="H5" s="53" t="s">
        <v>10</v>
      </c>
      <c r="I5" s="53"/>
      <c r="J5" s="53"/>
      <c r="K5" s="54">
        <f>SUM(Tableau25321[Statut])</f>
        <v>0</v>
      </c>
      <c r="L5" s="54"/>
      <c r="M5" s="54"/>
      <c r="N5" s="54"/>
    </row>
    <row r="6" spans="3:24" ht="54" customHeight="1" thickBot="1" x14ac:dyDescent="0.3">
      <c r="C6" s="7" t="s">
        <v>9</v>
      </c>
      <c r="D6" s="6" t="s">
        <v>8</v>
      </c>
    </row>
    <row r="7" spans="3:24" ht="42.75" customHeight="1" x14ac:dyDescent="0.25">
      <c r="C7" s="13" t="s">
        <v>130</v>
      </c>
      <c r="D7" s="5"/>
      <c r="H7" s="42" t="s">
        <v>7</v>
      </c>
      <c r="I7" s="43"/>
      <c r="J7" s="43"/>
      <c r="K7" s="43"/>
      <c r="L7" s="43"/>
      <c r="M7" s="43"/>
      <c r="N7" s="44"/>
    </row>
    <row r="8" spans="3:24" ht="42.75" customHeight="1" x14ac:dyDescent="0.25">
      <c r="C8" s="13" t="s">
        <v>134</v>
      </c>
      <c r="D8" s="5"/>
      <c r="H8" s="45"/>
      <c r="I8" s="46"/>
      <c r="J8" s="46"/>
      <c r="K8" s="46"/>
      <c r="L8" s="46"/>
      <c r="M8" s="46"/>
      <c r="N8" s="47"/>
    </row>
    <row r="9" spans="3:24" ht="42.75" customHeight="1" thickBot="1" x14ac:dyDescent="0.3">
      <c r="C9" s="13" t="s">
        <v>135</v>
      </c>
      <c r="D9" s="5"/>
      <c r="H9" s="48"/>
      <c r="I9" s="49"/>
      <c r="J9" s="49"/>
      <c r="K9" s="49"/>
      <c r="L9" s="49"/>
      <c r="M9" s="49"/>
      <c r="N9" s="50"/>
    </row>
    <row r="10" spans="3:24" ht="42.75" customHeight="1" x14ac:dyDescent="0.25">
      <c r="C10" s="12" t="s">
        <v>133</v>
      </c>
      <c r="D10" s="5"/>
      <c r="X10" t="s">
        <v>12</v>
      </c>
    </row>
    <row r="11" spans="3:24" ht="42.75" customHeight="1" x14ac:dyDescent="0.25">
      <c r="C11" s="12" t="s">
        <v>132</v>
      </c>
      <c r="D11" s="5"/>
    </row>
    <row r="12" spans="3:24" ht="42.75" customHeight="1" x14ac:dyDescent="0.25">
      <c r="C12" s="12" t="s">
        <v>131</v>
      </c>
      <c r="D12" s="5"/>
    </row>
    <row r="13" spans="3:24" ht="42.6" customHeight="1" x14ac:dyDescent="0.25">
      <c r="C13" s="12" t="s">
        <v>136</v>
      </c>
      <c r="D13" s="5"/>
    </row>
    <row r="14" spans="3:24" ht="42.75" customHeight="1" x14ac:dyDescent="0.25">
      <c r="C14" s="12" t="s">
        <v>137</v>
      </c>
      <c r="D14" s="5"/>
    </row>
    <row r="15" spans="3:24" ht="42.75" customHeight="1" x14ac:dyDescent="0.25">
      <c r="C15" s="12"/>
      <c r="D15" s="5"/>
    </row>
    <row r="16" spans="3:24" ht="42.75" customHeight="1" x14ac:dyDescent="0.25">
      <c r="C16" s="12"/>
      <c r="D16" s="5"/>
    </row>
    <row r="17" spans="3:4" ht="42.75" customHeight="1" x14ac:dyDescent="0.25">
      <c r="C17" s="12"/>
      <c r="D17" s="5"/>
    </row>
    <row r="18" spans="3:4" ht="42.75" customHeight="1" x14ac:dyDescent="0.25">
      <c r="C18" s="12"/>
      <c r="D18" s="5"/>
    </row>
    <row r="19" spans="3:4" ht="42.75" customHeight="1" x14ac:dyDescent="0.25">
      <c r="C19" s="12"/>
      <c r="D19" s="5"/>
    </row>
    <row r="20" spans="3:4" ht="42.75" customHeight="1" x14ac:dyDescent="0.25">
      <c r="C20" s="12"/>
      <c r="D20" s="5"/>
    </row>
    <row r="21" spans="3:4" ht="42.75" customHeight="1" x14ac:dyDescent="0.25">
      <c r="C21" s="12"/>
      <c r="D21" s="5"/>
    </row>
    <row r="22" spans="3:4" ht="42.75" customHeight="1" x14ac:dyDescent="0.25">
      <c r="C22" s="12"/>
      <c r="D22" s="5"/>
    </row>
    <row r="23" spans="3:4" ht="42.75" customHeight="1" x14ac:dyDescent="0.25">
      <c r="C23" s="12"/>
      <c r="D23" s="5"/>
    </row>
    <row r="24" spans="3:4" ht="42.75" customHeight="1" x14ac:dyDescent="0.25">
      <c r="C24" s="12"/>
      <c r="D24" s="5"/>
    </row>
    <row r="25" spans="3:4" ht="42.75" customHeight="1" x14ac:dyDescent="0.25">
      <c r="C25" s="12"/>
      <c r="D25" s="5"/>
    </row>
    <row r="26" spans="3:4" ht="42.75" customHeight="1" x14ac:dyDescent="0.25">
      <c r="C26" s="12"/>
      <c r="D26" s="5"/>
    </row>
  </sheetData>
  <mergeCells count="7">
    <mergeCell ref="H7:N9"/>
    <mergeCell ref="H2:J3"/>
    <mergeCell ref="K2:N3"/>
    <mergeCell ref="H4:J4"/>
    <mergeCell ref="K4:N4"/>
    <mergeCell ref="H5:J5"/>
    <mergeCell ref="K5:N5"/>
  </mergeCells>
  <conditionalFormatting sqref="C7:C26">
    <cfRule type="expression" dxfId="10" priority="2">
      <formula>$D7=1</formula>
    </cfRule>
  </conditionalFormatting>
  <conditionalFormatting sqref="K2">
    <cfRule type="dataBar" priority="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{2E8668CE-F5CC-40B9-9FA2-92B34C9D30E3}</x14:id>
        </ext>
      </extLst>
    </cfRule>
  </conditionalFormatting>
  <pageMargins left="0.7" right="0.7" top="0.75" bottom="0.75" header="0.3" footer="0.3"/>
  <pageSetup paperSize="9" orientation="portrait" horizontalDpi="300" verticalDpi="300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A02D22F4-F308-4159-BE59-D255449E3CB6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D7:D26</xm:sqref>
        </x14:conditionalFormatting>
        <x14:conditionalFormatting xmlns:xm="http://schemas.microsoft.com/office/excel/2006/main">
          <x14:cfRule type="dataBar" id="{2E8668CE-F5CC-40B9-9FA2-92B34C9D30E3}">
            <x14:dataBar minLength="0" maxLength="100" border="1" negativeBarBorderColorSameAsPositive="0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negativeBorderColor rgb="FFFF0000"/>
              <x14:axisColor rgb="FF000000"/>
            </x14:dataBar>
          </x14:cfRule>
          <xm:sqref>K2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E78BD-17CF-40ED-B318-9B9956F42442}">
  <sheetPr>
    <tabColor rgb="FFFFFF00"/>
  </sheetPr>
  <dimension ref="C1:Y18"/>
  <sheetViews>
    <sheetView showGridLines="0" zoomScale="52" zoomScaleNormal="40" workbookViewId="0">
      <selection activeCell="E8" sqref="E8"/>
    </sheetView>
  </sheetViews>
  <sheetFormatPr baseColWidth="10" defaultRowHeight="15" x14ac:dyDescent="0.25"/>
  <cols>
    <col min="2" max="2" width="33.28515625" bestFit="1" customWidth="1"/>
    <col min="3" max="4" width="84.85546875" customWidth="1"/>
    <col min="5" max="5" width="47" customWidth="1"/>
    <col min="10" max="10" width="16.140625" customWidth="1"/>
    <col min="12" max="12" width="21.85546875" customWidth="1"/>
  </cols>
  <sheetData>
    <row r="1" spans="3:25" ht="15" customHeight="1" x14ac:dyDescent="0.25">
      <c r="J1" s="11"/>
      <c r="K1" s="11"/>
      <c r="M1" s="10"/>
      <c r="N1" s="10"/>
      <c r="O1" s="10"/>
    </row>
    <row r="2" spans="3:25" ht="15" customHeight="1" x14ac:dyDescent="0.25">
      <c r="I2" s="51" t="s">
        <v>11</v>
      </c>
      <c r="J2" s="51"/>
      <c r="K2" s="51"/>
      <c r="L2" s="52">
        <f>L5/L4</f>
        <v>0</v>
      </c>
      <c r="M2" s="52"/>
      <c r="N2" s="52"/>
      <c r="O2" s="52"/>
    </row>
    <row r="3" spans="3:25" ht="54" customHeight="1" x14ac:dyDescent="0.25">
      <c r="G3" s="9"/>
      <c r="H3" s="9"/>
      <c r="I3" s="51"/>
      <c r="J3" s="51"/>
      <c r="K3" s="51"/>
      <c r="L3" s="52"/>
      <c r="M3" s="52"/>
      <c r="N3" s="52"/>
      <c r="O3" s="52"/>
    </row>
    <row r="4" spans="3:25" ht="54" customHeight="1" x14ac:dyDescent="0.25">
      <c r="G4" s="8"/>
      <c r="H4" s="8"/>
      <c r="I4" s="53" t="s">
        <v>6</v>
      </c>
      <c r="J4" s="53"/>
      <c r="K4" s="53"/>
      <c r="L4" s="54">
        <f>COUNTA(Tableau25723[Taches])</f>
        <v>6</v>
      </c>
      <c r="M4" s="54"/>
      <c r="N4" s="54"/>
      <c r="O4" s="54"/>
    </row>
    <row r="5" spans="3:25" ht="54" customHeight="1" x14ac:dyDescent="0.25">
      <c r="G5" s="8"/>
      <c r="H5" s="8"/>
      <c r="I5" s="53" t="s">
        <v>10</v>
      </c>
      <c r="J5" s="53"/>
      <c r="K5" s="53"/>
      <c r="L5" s="54">
        <f>SUM(Tableau25723[Statut])</f>
        <v>0</v>
      </c>
      <c r="M5" s="54"/>
      <c r="N5" s="54"/>
      <c r="O5" s="54"/>
    </row>
    <row r="6" spans="3:25" ht="54" customHeight="1" thickBot="1" x14ac:dyDescent="0.3">
      <c r="C6" s="7" t="s">
        <v>9</v>
      </c>
      <c r="D6" s="16" t="s">
        <v>138</v>
      </c>
      <c r="E6" s="6" t="s">
        <v>8</v>
      </c>
    </row>
    <row r="7" spans="3:25" ht="48" customHeight="1" x14ac:dyDescent="0.25">
      <c r="C7" s="19" t="s">
        <v>139</v>
      </c>
      <c r="D7" s="20" t="s">
        <v>140</v>
      </c>
      <c r="E7" s="21"/>
      <c r="I7" s="42" t="s">
        <v>7</v>
      </c>
      <c r="J7" s="43"/>
      <c r="K7" s="43"/>
      <c r="L7" s="43"/>
      <c r="M7" s="43"/>
      <c r="N7" s="43"/>
      <c r="O7" s="44"/>
    </row>
    <row r="8" spans="3:25" ht="48" customHeight="1" x14ac:dyDescent="0.25">
      <c r="C8" s="19" t="s">
        <v>141</v>
      </c>
      <c r="D8" s="22"/>
      <c r="E8" s="5"/>
      <c r="I8" s="45"/>
      <c r="J8" s="46"/>
      <c r="K8" s="46"/>
      <c r="L8" s="46"/>
      <c r="M8" s="46"/>
      <c r="N8" s="46"/>
      <c r="O8" s="47"/>
    </row>
    <row r="9" spans="3:25" ht="48" customHeight="1" thickBot="1" x14ac:dyDescent="0.3">
      <c r="C9" s="23" t="s">
        <v>142</v>
      </c>
      <c r="D9" s="24"/>
      <c r="E9" s="5"/>
      <c r="I9" s="48"/>
      <c r="J9" s="49"/>
      <c r="K9" s="49"/>
      <c r="L9" s="49"/>
      <c r="M9" s="49"/>
      <c r="N9" s="49"/>
      <c r="O9" s="50"/>
    </row>
    <row r="10" spans="3:25" ht="48" customHeight="1" x14ac:dyDescent="0.25">
      <c r="C10" s="19" t="s">
        <v>143</v>
      </c>
      <c r="D10" s="22"/>
      <c r="E10" s="5"/>
      <c r="Y10" t="s">
        <v>12</v>
      </c>
    </row>
    <row r="11" spans="3:25" ht="48" customHeight="1" x14ac:dyDescent="0.25">
      <c r="C11" s="19" t="s">
        <v>144</v>
      </c>
      <c r="D11" s="20" t="s">
        <v>140</v>
      </c>
      <c r="E11" s="25"/>
    </row>
    <row r="12" spans="3:25" ht="158.44999999999999" customHeight="1" x14ac:dyDescent="0.25">
      <c r="C12" s="19" t="s">
        <v>145</v>
      </c>
      <c r="D12" s="26" t="s">
        <v>146</v>
      </c>
      <c r="E12" s="5"/>
    </row>
    <row r="13" spans="3:25" ht="48" customHeight="1" x14ac:dyDescent="0.25">
      <c r="C13" s="19"/>
      <c r="D13" s="22"/>
      <c r="E13" s="5"/>
    </row>
    <row r="14" spans="3:25" ht="48" customHeight="1" x14ac:dyDescent="0.25">
      <c r="C14" s="12"/>
      <c r="D14" s="18"/>
      <c r="E14" s="5"/>
    </row>
    <row r="15" spans="3:25" ht="48" customHeight="1" x14ac:dyDescent="0.25">
      <c r="C15" s="13"/>
      <c r="D15" s="17"/>
      <c r="E15" s="5"/>
    </row>
    <row r="16" spans="3:25" ht="48" customHeight="1" x14ac:dyDescent="0.25">
      <c r="C16" s="13"/>
      <c r="D16" s="17"/>
      <c r="E16" s="5"/>
    </row>
    <row r="17" spans="3:5" ht="48" customHeight="1" x14ac:dyDescent="0.25">
      <c r="C17" s="13"/>
      <c r="D17" s="17"/>
      <c r="E17" s="5"/>
    </row>
    <row r="18" spans="3:5" ht="48" customHeight="1" x14ac:dyDescent="0.25">
      <c r="C18" s="13"/>
      <c r="D18" s="17"/>
      <c r="E18" s="5"/>
    </row>
  </sheetData>
  <mergeCells count="7">
    <mergeCell ref="I7:O9"/>
    <mergeCell ref="I2:K3"/>
    <mergeCell ref="L2:O3"/>
    <mergeCell ref="I4:K4"/>
    <mergeCell ref="L4:O4"/>
    <mergeCell ref="I5:K5"/>
    <mergeCell ref="L5:O5"/>
  </mergeCells>
  <conditionalFormatting sqref="C7 C8:D10 C11 C12:D18">
    <cfRule type="expression" dxfId="9" priority="2">
      <formula>$E7=1</formula>
    </cfRule>
  </conditionalFormatting>
  <conditionalFormatting sqref="L2">
    <cfRule type="dataBar" priority="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{A6D09A30-17C6-45AA-B8F6-5D8E0EF14E08}</x14:id>
        </ext>
      </extLst>
    </cfRule>
  </conditionalFormatting>
  <hyperlinks>
    <hyperlink ref="D7" r:id="rId1" xr:uid="{F85E7FE0-CE2E-4072-9DDC-B0DF466F0804}"/>
    <hyperlink ref="D11" r:id="rId2" xr:uid="{DB884930-8D44-468D-A275-B12EFAB31863}"/>
  </hyperlinks>
  <pageMargins left="0.7" right="0.7" top="0.75" bottom="0.75" header="0.3" footer="0.3"/>
  <pageSetup paperSize="9" orientation="portrait" horizontalDpi="300" verticalDpi="300" r:id="rId3"/>
  <drawing r:id="rId4"/>
  <tableParts count="1">
    <tablePart r:id="rId5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9A00220B-1C04-4A23-8AC5-D7CE9B7B6C8C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D11</xm:sqref>
        </x14:conditionalFormatting>
        <x14:conditionalFormatting xmlns:xm="http://schemas.microsoft.com/office/excel/2006/main">
          <x14:cfRule type="iconSet" priority="4" id="{D5E0DF2A-5470-465A-B339-98105A2FF882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E8:E18 D7</xm:sqref>
        </x14:conditionalFormatting>
        <x14:conditionalFormatting xmlns:xm="http://schemas.microsoft.com/office/excel/2006/main">
          <x14:cfRule type="dataBar" id="{A6D09A30-17C6-45AA-B8F6-5D8E0EF14E08}">
            <x14:dataBar minLength="0" maxLength="100" border="1" negativeBarBorderColorSameAsPositive="0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negativeBorderColor rgb="FFFF0000"/>
              <x14:axisColor rgb="FF000000"/>
            </x14:dataBar>
          </x14:cfRule>
          <xm:sqref>L2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20292-B729-450A-ABE0-0BDFBCC2BE4E}">
  <sheetPr>
    <tabColor rgb="FFFFFF00"/>
  </sheetPr>
  <dimension ref="C1:Y19"/>
  <sheetViews>
    <sheetView showGridLines="0" zoomScale="50" zoomScaleNormal="40" workbookViewId="0"/>
  </sheetViews>
  <sheetFormatPr baseColWidth="10" defaultRowHeight="15" x14ac:dyDescent="0.25"/>
  <cols>
    <col min="2" max="2" width="33.28515625" bestFit="1" customWidth="1"/>
    <col min="3" max="4" width="84.85546875" customWidth="1"/>
    <col min="5" max="5" width="47" customWidth="1"/>
    <col min="10" max="10" width="16.140625" customWidth="1"/>
    <col min="12" max="12" width="21.85546875" customWidth="1"/>
  </cols>
  <sheetData>
    <row r="1" spans="3:25" ht="15" customHeight="1" x14ac:dyDescent="0.25">
      <c r="J1" s="11"/>
      <c r="K1" s="11"/>
      <c r="M1" s="10"/>
      <c r="N1" s="10"/>
      <c r="O1" s="10"/>
    </row>
    <row r="2" spans="3:25" ht="15" customHeight="1" x14ac:dyDescent="0.25">
      <c r="I2" s="51" t="s">
        <v>11</v>
      </c>
      <c r="J2" s="51"/>
      <c r="K2" s="51"/>
      <c r="L2" s="52">
        <f>L5/L4</f>
        <v>0</v>
      </c>
      <c r="M2" s="52"/>
      <c r="N2" s="52"/>
      <c r="O2" s="52"/>
    </row>
    <row r="3" spans="3:25" ht="54" customHeight="1" x14ac:dyDescent="0.25">
      <c r="G3" s="9"/>
      <c r="H3" s="9"/>
      <c r="I3" s="51"/>
      <c r="J3" s="51"/>
      <c r="K3" s="51"/>
      <c r="L3" s="52"/>
      <c r="M3" s="52"/>
      <c r="N3" s="52"/>
      <c r="O3" s="52"/>
    </row>
    <row r="4" spans="3:25" ht="54" customHeight="1" x14ac:dyDescent="0.25">
      <c r="G4" s="8"/>
      <c r="H4" s="8"/>
      <c r="I4" s="53" t="s">
        <v>6</v>
      </c>
      <c r="J4" s="53"/>
      <c r="K4" s="53"/>
      <c r="L4" s="54">
        <f>COUNTA(Tableau25724[Taches])</f>
        <v>8</v>
      </c>
      <c r="M4" s="54"/>
      <c r="N4" s="54"/>
      <c r="O4" s="54"/>
    </row>
    <row r="5" spans="3:25" ht="54" customHeight="1" x14ac:dyDescent="0.25">
      <c r="G5" s="8"/>
      <c r="H5" s="8"/>
      <c r="I5" s="53" t="s">
        <v>10</v>
      </c>
      <c r="J5" s="53"/>
      <c r="K5" s="53"/>
      <c r="L5" s="54">
        <f>SUM(Tableau25724[Statut])</f>
        <v>0</v>
      </c>
      <c r="M5" s="54"/>
      <c r="N5" s="54"/>
      <c r="O5" s="54"/>
    </row>
    <row r="6" spans="3:25" ht="54" customHeight="1" thickBot="1" x14ac:dyDescent="0.3">
      <c r="C6" s="7" t="s">
        <v>9</v>
      </c>
      <c r="D6" s="16" t="s">
        <v>138</v>
      </c>
      <c r="E6" s="6" t="s">
        <v>8</v>
      </c>
    </row>
    <row r="7" spans="3:25" ht="48" customHeight="1" x14ac:dyDescent="0.25">
      <c r="C7" s="19" t="s">
        <v>147</v>
      </c>
      <c r="D7" s="22"/>
      <c r="E7" s="5"/>
      <c r="I7" s="42" t="s">
        <v>7</v>
      </c>
      <c r="J7" s="43"/>
      <c r="K7" s="43"/>
      <c r="L7" s="43"/>
      <c r="M7" s="43"/>
      <c r="N7" s="43"/>
      <c r="O7" s="44"/>
    </row>
    <row r="8" spans="3:25" ht="48" customHeight="1" x14ac:dyDescent="0.25">
      <c r="C8" s="19" t="s">
        <v>148</v>
      </c>
      <c r="D8" s="22"/>
      <c r="E8" s="5"/>
      <c r="I8" s="45"/>
      <c r="J8" s="46"/>
      <c r="K8" s="46"/>
      <c r="L8" s="46"/>
      <c r="M8" s="46"/>
      <c r="N8" s="46"/>
      <c r="O8" s="47"/>
    </row>
    <row r="9" spans="3:25" ht="48" customHeight="1" thickBot="1" x14ac:dyDescent="0.3">
      <c r="C9" s="19" t="s">
        <v>149</v>
      </c>
      <c r="D9" s="22"/>
      <c r="E9" s="5"/>
      <c r="I9" s="48"/>
      <c r="J9" s="49"/>
      <c r="K9" s="49"/>
      <c r="L9" s="49"/>
      <c r="M9" s="49"/>
      <c r="N9" s="49"/>
      <c r="O9" s="50"/>
    </row>
    <row r="10" spans="3:25" ht="48" customHeight="1" x14ac:dyDescent="0.25">
      <c r="C10" s="19" t="s">
        <v>150</v>
      </c>
      <c r="D10" s="22"/>
      <c r="E10" s="5"/>
      <c r="Y10" t="s">
        <v>12</v>
      </c>
    </row>
    <row r="11" spans="3:25" ht="48" customHeight="1" x14ac:dyDescent="0.25">
      <c r="C11" s="19" t="s">
        <v>151</v>
      </c>
      <c r="D11" s="22"/>
      <c r="E11" s="5"/>
    </row>
    <row r="12" spans="3:25" ht="48" customHeight="1" x14ac:dyDescent="0.25">
      <c r="C12" s="19" t="s">
        <v>152</v>
      </c>
      <c r="D12" s="22"/>
      <c r="E12" s="5"/>
    </row>
    <row r="13" spans="3:25" ht="48" customHeight="1" x14ac:dyDescent="0.25">
      <c r="C13" s="19" t="s">
        <v>153</v>
      </c>
      <c r="D13" s="22"/>
      <c r="E13" s="5"/>
    </row>
    <row r="14" spans="3:25" ht="48" customHeight="1" x14ac:dyDescent="0.25">
      <c r="C14" s="19" t="s">
        <v>154</v>
      </c>
      <c r="D14" s="22"/>
      <c r="E14" s="5"/>
    </row>
    <row r="15" spans="3:25" ht="48" customHeight="1" x14ac:dyDescent="0.25">
      <c r="C15" s="12"/>
      <c r="D15" s="18"/>
      <c r="E15" s="5"/>
    </row>
    <row r="16" spans="3:25" ht="48" customHeight="1" x14ac:dyDescent="0.25">
      <c r="C16" s="13"/>
      <c r="D16" s="17"/>
      <c r="E16" s="5"/>
    </row>
    <row r="17" spans="3:5" ht="48" customHeight="1" x14ac:dyDescent="0.25">
      <c r="C17" s="13"/>
      <c r="D17" s="17"/>
      <c r="E17" s="5"/>
    </row>
    <row r="18" spans="3:5" ht="48" customHeight="1" x14ac:dyDescent="0.25">
      <c r="C18" s="13"/>
      <c r="D18" s="17"/>
      <c r="E18" s="5"/>
    </row>
    <row r="19" spans="3:5" ht="48" customHeight="1" x14ac:dyDescent="0.25">
      <c r="C19" s="13"/>
      <c r="D19" s="17"/>
      <c r="E19" s="5"/>
    </row>
  </sheetData>
  <mergeCells count="7">
    <mergeCell ref="I7:O9"/>
    <mergeCell ref="I2:K3"/>
    <mergeCell ref="L2:O3"/>
    <mergeCell ref="I4:K4"/>
    <mergeCell ref="L4:O4"/>
    <mergeCell ref="I5:K5"/>
    <mergeCell ref="L5:O5"/>
  </mergeCells>
  <conditionalFormatting sqref="C7:D19">
    <cfRule type="expression" dxfId="8" priority="1">
      <formula>$E7=1</formula>
    </cfRule>
  </conditionalFormatting>
  <conditionalFormatting sqref="L2">
    <cfRule type="dataBar" priority="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{1D18B380-AF19-4719-BBE2-435E78357C1B}</x14:id>
        </ext>
      </extLst>
    </cfRule>
  </conditionalFormatting>
  <pageMargins left="0.7" right="0.7" top="0.75" bottom="0.75" header="0.3" footer="0.3"/>
  <pageSetup paperSize="9" orientation="portrait" horizontalDpi="300" verticalDpi="300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C972426A-CEF6-40E9-9E9E-30FF22C294B2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E7:E19</xm:sqref>
        </x14:conditionalFormatting>
        <x14:conditionalFormatting xmlns:xm="http://schemas.microsoft.com/office/excel/2006/main">
          <x14:cfRule type="dataBar" id="{1D18B380-AF19-4719-BBE2-435E78357C1B}">
            <x14:dataBar minLength="0" maxLength="100" border="1" negativeBarBorderColorSameAsPositive="0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negativeBorderColor rgb="FFFF0000"/>
              <x14:axisColor rgb="FF000000"/>
            </x14:dataBar>
          </x14:cfRule>
          <xm:sqref>L2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76B83-F2C9-4846-8710-636D2B7C8C3B}">
  <sheetPr>
    <tabColor rgb="FFFFFF00"/>
  </sheetPr>
  <dimension ref="C1:Y18"/>
  <sheetViews>
    <sheetView showGridLines="0" zoomScale="40" zoomScaleNormal="40" workbookViewId="0"/>
  </sheetViews>
  <sheetFormatPr baseColWidth="10" defaultRowHeight="15" x14ac:dyDescent="0.25"/>
  <cols>
    <col min="2" max="2" width="33.28515625" bestFit="1" customWidth="1"/>
    <col min="3" max="4" width="84.85546875" customWidth="1"/>
    <col min="5" max="5" width="47" customWidth="1"/>
    <col min="10" max="10" width="16.140625" customWidth="1"/>
    <col min="12" max="12" width="21.85546875" customWidth="1"/>
  </cols>
  <sheetData>
    <row r="1" spans="3:25" ht="15" customHeight="1" x14ac:dyDescent="0.25">
      <c r="J1" s="11"/>
      <c r="K1" s="11"/>
      <c r="M1" s="10"/>
      <c r="N1" s="10"/>
      <c r="O1" s="10"/>
    </row>
    <row r="2" spans="3:25" ht="15" customHeight="1" x14ac:dyDescent="0.25">
      <c r="I2" s="51" t="s">
        <v>11</v>
      </c>
      <c r="J2" s="51"/>
      <c r="K2" s="51"/>
      <c r="L2" s="52">
        <f>L5/L4</f>
        <v>0</v>
      </c>
      <c r="M2" s="52"/>
      <c r="N2" s="52"/>
      <c r="O2" s="52"/>
    </row>
    <row r="3" spans="3:25" ht="54" customHeight="1" x14ac:dyDescent="0.25">
      <c r="G3" s="9"/>
      <c r="H3" s="9"/>
      <c r="I3" s="51"/>
      <c r="J3" s="51"/>
      <c r="K3" s="51"/>
      <c r="L3" s="52"/>
      <c r="M3" s="52"/>
      <c r="N3" s="52"/>
      <c r="O3" s="52"/>
    </row>
    <row r="4" spans="3:25" ht="54" customHeight="1" x14ac:dyDescent="0.25">
      <c r="G4" s="8"/>
      <c r="H4" s="8"/>
      <c r="I4" s="53" t="s">
        <v>6</v>
      </c>
      <c r="J4" s="53"/>
      <c r="K4" s="53"/>
      <c r="L4" s="54">
        <f>COUNTA(Tableau257211[Taches])</f>
        <v>12</v>
      </c>
      <c r="M4" s="54"/>
      <c r="N4" s="54"/>
      <c r="O4" s="54"/>
    </row>
    <row r="5" spans="3:25" ht="54" customHeight="1" x14ac:dyDescent="0.25">
      <c r="G5" s="8"/>
      <c r="H5" s="8"/>
      <c r="I5" s="53" t="s">
        <v>10</v>
      </c>
      <c r="J5" s="53"/>
      <c r="K5" s="53"/>
      <c r="L5" s="54">
        <f>SUM(Tableau257211[Statut])</f>
        <v>0</v>
      </c>
      <c r="M5" s="54"/>
      <c r="N5" s="54"/>
      <c r="O5" s="54"/>
    </row>
    <row r="6" spans="3:25" ht="54" customHeight="1" thickBot="1" x14ac:dyDescent="0.3">
      <c r="C6" s="7" t="s">
        <v>9</v>
      </c>
      <c r="D6" s="16" t="s">
        <v>138</v>
      </c>
      <c r="E6" s="6" t="s">
        <v>8</v>
      </c>
    </row>
    <row r="7" spans="3:25" ht="48" customHeight="1" x14ac:dyDescent="0.25">
      <c r="C7" s="19" t="s">
        <v>155</v>
      </c>
      <c r="D7" s="22"/>
      <c r="E7" s="5"/>
      <c r="I7" s="42" t="s">
        <v>7</v>
      </c>
      <c r="J7" s="43"/>
      <c r="K7" s="43"/>
      <c r="L7" s="43"/>
      <c r="M7" s="43"/>
      <c r="N7" s="43"/>
      <c r="O7" s="44"/>
    </row>
    <row r="8" spans="3:25" ht="48" customHeight="1" x14ac:dyDescent="0.25">
      <c r="C8" s="19" t="s">
        <v>156</v>
      </c>
      <c r="D8" s="22"/>
      <c r="E8" s="5"/>
      <c r="I8" s="45"/>
      <c r="J8" s="46"/>
      <c r="K8" s="46"/>
      <c r="L8" s="46"/>
      <c r="M8" s="46"/>
      <c r="N8" s="46"/>
      <c r="O8" s="47"/>
    </row>
    <row r="9" spans="3:25" ht="48" customHeight="1" thickBot="1" x14ac:dyDescent="0.3">
      <c r="C9" s="19" t="s">
        <v>157</v>
      </c>
      <c r="D9" s="22"/>
      <c r="E9" s="5"/>
      <c r="I9" s="48"/>
      <c r="J9" s="49"/>
      <c r="K9" s="49"/>
      <c r="L9" s="49"/>
      <c r="M9" s="49"/>
      <c r="N9" s="49"/>
      <c r="O9" s="50"/>
    </row>
    <row r="10" spans="3:25" ht="48" customHeight="1" x14ac:dyDescent="0.25">
      <c r="C10" s="19" t="s">
        <v>158</v>
      </c>
      <c r="D10" s="22"/>
      <c r="E10" s="5"/>
      <c r="Y10" t="s">
        <v>12</v>
      </c>
    </row>
    <row r="11" spans="3:25" ht="48" customHeight="1" x14ac:dyDescent="0.25">
      <c r="C11" s="19" t="s">
        <v>159</v>
      </c>
      <c r="D11" s="22"/>
      <c r="E11" s="5"/>
    </row>
    <row r="12" spans="3:25" ht="48" customHeight="1" x14ac:dyDescent="0.25">
      <c r="C12" s="19" t="s">
        <v>160</v>
      </c>
      <c r="D12" s="22"/>
      <c r="E12" s="5"/>
    </row>
    <row r="13" spans="3:25" ht="48" customHeight="1" x14ac:dyDescent="0.25">
      <c r="C13" s="19" t="s">
        <v>161</v>
      </c>
      <c r="D13" s="22"/>
      <c r="E13" s="5"/>
    </row>
    <row r="14" spans="3:25" ht="48" customHeight="1" x14ac:dyDescent="0.25">
      <c r="C14" s="19" t="s">
        <v>162</v>
      </c>
      <c r="D14" s="18"/>
      <c r="E14" s="5"/>
    </row>
    <row r="15" spans="3:25" ht="48" customHeight="1" x14ac:dyDescent="0.25">
      <c r="C15" s="19" t="s">
        <v>163</v>
      </c>
      <c r="D15" s="17"/>
      <c r="E15" s="5"/>
    </row>
    <row r="16" spans="3:25" ht="48" customHeight="1" x14ac:dyDescent="0.25">
      <c r="C16" s="19" t="s">
        <v>164</v>
      </c>
      <c r="D16" s="17"/>
      <c r="E16" s="5"/>
    </row>
    <row r="17" spans="3:5" ht="48" customHeight="1" x14ac:dyDescent="0.25">
      <c r="C17" s="19" t="s">
        <v>165</v>
      </c>
      <c r="D17" s="17"/>
      <c r="E17" s="5"/>
    </row>
    <row r="18" spans="3:5" ht="48" customHeight="1" x14ac:dyDescent="0.25">
      <c r="C18" s="19" t="s">
        <v>166</v>
      </c>
      <c r="D18" s="17"/>
      <c r="E18" s="5"/>
    </row>
  </sheetData>
  <mergeCells count="7">
    <mergeCell ref="I7:O9"/>
    <mergeCell ref="I2:K3"/>
    <mergeCell ref="L2:O3"/>
    <mergeCell ref="I4:K4"/>
    <mergeCell ref="L4:O4"/>
    <mergeCell ref="I5:K5"/>
    <mergeCell ref="L5:O5"/>
  </mergeCells>
  <conditionalFormatting sqref="C7:C18">
    <cfRule type="expression" dxfId="7" priority="1">
      <formula>$E7=1</formula>
    </cfRule>
  </conditionalFormatting>
  <conditionalFormatting sqref="D7:D18">
    <cfRule type="expression" dxfId="6" priority="2">
      <formula>$E7=1</formula>
    </cfRule>
  </conditionalFormatting>
  <conditionalFormatting sqref="L2">
    <cfRule type="dataBar" priority="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{5AFF2E4C-0006-477D-827E-5B8ABC6D21EE}</x14:id>
        </ext>
      </extLst>
    </cfRule>
  </conditionalFormatting>
  <pageMargins left="0.7" right="0.7" top="0.75" bottom="0.75" header="0.3" footer="0.3"/>
  <pageSetup paperSize="9" orientation="portrait" horizontalDpi="300" verticalDpi="300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EE256FDA-EC34-45E0-B471-BE7825233E2C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E7:E18</xm:sqref>
        </x14:conditionalFormatting>
        <x14:conditionalFormatting xmlns:xm="http://schemas.microsoft.com/office/excel/2006/main">
          <x14:cfRule type="dataBar" id="{5AFF2E4C-0006-477D-827E-5B8ABC6D21EE}">
            <x14:dataBar minLength="0" maxLength="100" border="1" negativeBarBorderColorSameAsPositive="0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negativeBorderColor rgb="FFFF0000"/>
              <x14:axisColor rgb="FF000000"/>
            </x14:dataBar>
          </x14:cfRule>
          <xm:sqref>L2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77E65-AE97-43EF-A0ED-4FE1365228B6}">
  <dimension ref="C1:X26"/>
  <sheetViews>
    <sheetView showGridLines="0" zoomScale="40" zoomScaleNormal="40" workbookViewId="0">
      <selection activeCell="H17" sqref="H17"/>
    </sheetView>
  </sheetViews>
  <sheetFormatPr baseColWidth="10" defaultRowHeight="15" x14ac:dyDescent="0.25"/>
  <cols>
    <col min="2" max="2" width="33.28515625" bestFit="1" customWidth="1"/>
    <col min="3" max="3" width="84.85546875" customWidth="1"/>
    <col min="4" max="4" width="47" customWidth="1"/>
    <col min="9" max="9" width="16.140625" customWidth="1"/>
    <col min="11" max="11" width="21.85546875" customWidth="1"/>
  </cols>
  <sheetData>
    <row r="1" spans="3:24" ht="15" customHeight="1" x14ac:dyDescent="0.25">
      <c r="I1" s="11"/>
      <c r="J1" s="11"/>
      <c r="L1" s="10"/>
      <c r="M1" s="10"/>
      <c r="N1" s="10"/>
    </row>
    <row r="2" spans="3:24" ht="15" customHeight="1" x14ac:dyDescent="0.25">
      <c r="H2" s="51" t="s">
        <v>11</v>
      </c>
      <c r="I2" s="51"/>
      <c r="J2" s="51"/>
      <c r="K2" s="52" t="e">
        <f>K5/K4</f>
        <v>#DIV/0!</v>
      </c>
      <c r="L2" s="52"/>
      <c r="M2" s="52"/>
      <c r="N2" s="52"/>
    </row>
    <row r="3" spans="3:24" ht="54" customHeight="1" x14ac:dyDescent="0.25">
      <c r="F3" s="9"/>
      <c r="G3" s="9"/>
      <c r="H3" s="51"/>
      <c r="I3" s="51"/>
      <c r="J3" s="51"/>
      <c r="K3" s="52"/>
      <c r="L3" s="52"/>
      <c r="M3" s="52"/>
      <c r="N3" s="52"/>
    </row>
    <row r="4" spans="3:24" ht="54" customHeight="1" x14ac:dyDescent="0.25">
      <c r="F4" s="8"/>
      <c r="G4" s="8"/>
      <c r="H4" s="53" t="s">
        <v>6</v>
      </c>
      <c r="I4" s="53"/>
      <c r="J4" s="53"/>
      <c r="K4" s="54">
        <f>COUNTA(Tableau253[Taches])</f>
        <v>0</v>
      </c>
      <c r="L4" s="54"/>
      <c r="M4" s="54"/>
      <c r="N4" s="54"/>
    </row>
    <row r="5" spans="3:24" ht="25.5" customHeight="1" x14ac:dyDescent="0.25">
      <c r="F5" s="8"/>
      <c r="G5" s="8"/>
      <c r="H5" s="53" t="s">
        <v>10</v>
      </c>
      <c r="I5" s="53"/>
      <c r="J5" s="53"/>
      <c r="K5" s="54">
        <f>SUM(Tableau253[Statut])</f>
        <v>0</v>
      </c>
      <c r="L5" s="54"/>
      <c r="M5" s="54"/>
      <c r="N5" s="54"/>
    </row>
    <row r="6" spans="3:24" ht="54" customHeight="1" thickBot="1" x14ac:dyDescent="0.3">
      <c r="C6" s="7" t="s">
        <v>9</v>
      </c>
      <c r="D6" s="6" t="s">
        <v>8</v>
      </c>
    </row>
    <row r="7" spans="3:24" ht="42.75" customHeight="1" x14ac:dyDescent="0.25">
      <c r="C7" s="13"/>
      <c r="D7" s="5"/>
      <c r="H7" s="42" t="s">
        <v>7</v>
      </c>
      <c r="I7" s="43"/>
      <c r="J7" s="43"/>
      <c r="K7" s="43"/>
      <c r="L7" s="43"/>
      <c r="M7" s="43"/>
      <c r="N7" s="44"/>
    </row>
    <row r="8" spans="3:24" ht="42.75" customHeight="1" x14ac:dyDescent="0.25">
      <c r="C8" s="13"/>
      <c r="D8" s="5"/>
      <c r="H8" s="45"/>
      <c r="I8" s="46"/>
      <c r="J8" s="46"/>
      <c r="K8" s="46"/>
      <c r="L8" s="46"/>
      <c r="M8" s="46"/>
      <c r="N8" s="47"/>
    </row>
    <row r="9" spans="3:24" ht="42.75" customHeight="1" thickBot="1" x14ac:dyDescent="0.3">
      <c r="C9" s="13"/>
      <c r="D9" s="5"/>
      <c r="H9" s="48"/>
      <c r="I9" s="49"/>
      <c r="J9" s="49"/>
      <c r="K9" s="49"/>
      <c r="L9" s="49"/>
      <c r="M9" s="49"/>
      <c r="N9" s="50"/>
    </row>
    <row r="10" spans="3:24" ht="42.75" customHeight="1" x14ac:dyDescent="0.25">
      <c r="C10" s="12"/>
      <c r="D10" s="5"/>
      <c r="X10" t="s">
        <v>12</v>
      </c>
    </row>
    <row r="11" spans="3:24" ht="42.75" customHeight="1" x14ac:dyDescent="0.25">
      <c r="C11" s="12"/>
      <c r="D11" s="5"/>
    </row>
    <row r="12" spans="3:24" ht="42.75" customHeight="1" x14ac:dyDescent="0.25">
      <c r="C12" s="12"/>
      <c r="D12" s="5"/>
    </row>
    <row r="13" spans="3:24" ht="42.75" customHeight="1" x14ac:dyDescent="0.25">
      <c r="C13" s="12"/>
      <c r="D13" s="5"/>
    </row>
    <row r="14" spans="3:24" ht="42.75" customHeight="1" x14ac:dyDescent="0.25">
      <c r="C14" s="12"/>
      <c r="D14" s="5"/>
    </row>
    <row r="15" spans="3:24" ht="42.75" customHeight="1" x14ac:dyDescent="0.25">
      <c r="C15" s="12"/>
      <c r="D15" s="5"/>
    </row>
    <row r="16" spans="3:24" ht="42.75" customHeight="1" x14ac:dyDescent="0.25">
      <c r="C16" s="12"/>
      <c r="D16" s="5"/>
    </row>
    <row r="17" spans="3:4" ht="42.75" customHeight="1" x14ac:dyDescent="0.25">
      <c r="C17" s="12"/>
      <c r="D17" s="5"/>
    </row>
    <row r="18" spans="3:4" ht="42.75" customHeight="1" x14ac:dyDescent="0.25">
      <c r="C18" s="12"/>
      <c r="D18" s="5"/>
    </row>
    <row r="19" spans="3:4" ht="42.75" customHeight="1" x14ac:dyDescent="0.25">
      <c r="C19" s="12"/>
      <c r="D19" s="5"/>
    </row>
    <row r="20" spans="3:4" ht="42.75" customHeight="1" x14ac:dyDescent="0.25">
      <c r="C20" s="12"/>
      <c r="D20" s="5"/>
    </row>
    <row r="21" spans="3:4" ht="42.75" customHeight="1" x14ac:dyDescent="0.25">
      <c r="C21" s="12"/>
      <c r="D21" s="5"/>
    </row>
    <row r="22" spans="3:4" ht="42.75" customHeight="1" x14ac:dyDescent="0.25">
      <c r="C22" s="12"/>
      <c r="D22" s="5"/>
    </row>
    <row r="23" spans="3:4" ht="42.75" customHeight="1" x14ac:dyDescent="0.25">
      <c r="C23" s="12"/>
      <c r="D23" s="5"/>
    </row>
    <row r="24" spans="3:4" ht="42.75" customHeight="1" x14ac:dyDescent="0.25">
      <c r="C24" s="12"/>
      <c r="D24" s="5"/>
    </row>
    <row r="25" spans="3:4" ht="42.75" customHeight="1" x14ac:dyDescent="0.25">
      <c r="C25" s="12"/>
      <c r="D25" s="5"/>
    </row>
    <row r="26" spans="3:4" ht="42.75" customHeight="1" x14ac:dyDescent="0.25">
      <c r="C26" s="12"/>
      <c r="D26" s="5"/>
    </row>
  </sheetData>
  <mergeCells count="7">
    <mergeCell ref="H7:N9"/>
    <mergeCell ref="H2:J3"/>
    <mergeCell ref="K2:N3"/>
    <mergeCell ref="H4:J4"/>
    <mergeCell ref="K4:N4"/>
    <mergeCell ref="H5:J5"/>
    <mergeCell ref="K5:N5"/>
  </mergeCells>
  <conditionalFormatting sqref="C7:C26">
    <cfRule type="expression" dxfId="26" priority="2">
      <formula>$D7=1</formula>
    </cfRule>
  </conditionalFormatting>
  <conditionalFormatting sqref="K2">
    <cfRule type="dataBar" priority="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{1BA191F3-7E24-4540-9ECD-61D0D55BF25E}</x14:id>
        </ext>
      </extLst>
    </cfRule>
  </conditionalFormatting>
  <pageMargins left="0.7" right="0.7" top="0.75" bottom="0.75" header="0.3" footer="0.3"/>
  <pageSetup paperSize="9" orientation="portrait" horizontalDpi="300" verticalDpi="300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1D6CF8BE-CF89-4063-9F3C-50E8B9EFF78C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D7:D26</xm:sqref>
        </x14:conditionalFormatting>
        <x14:conditionalFormatting xmlns:xm="http://schemas.microsoft.com/office/excel/2006/main">
          <x14:cfRule type="dataBar" id="{1BA191F3-7E24-4540-9ECD-61D0D55BF25E}">
            <x14:dataBar minLength="0" maxLength="100" border="1" negativeBarBorderColorSameAsPositive="0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negativeBorderColor rgb="FFFF0000"/>
              <x14:axisColor rgb="FF000000"/>
            </x14:dataBar>
          </x14:cfRule>
          <xm:sqref>K2</xm:sqref>
        </x14:conditionalFormatting>
      </x14:conditionalFormatting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A7408-4ED2-4DA4-9DA7-8D5954862B85}">
  <sheetPr>
    <tabColor rgb="FFFFFF00"/>
  </sheetPr>
  <dimension ref="C1:Y23"/>
  <sheetViews>
    <sheetView showGridLines="0" zoomScale="58" zoomScaleNormal="40" workbookViewId="0"/>
  </sheetViews>
  <sheetFormatPr baseColWidth="10" defaultRowHeight="15" x14ac:dyDescent="0.25"/>
  <cols>
    <col min="2" max="2" width="33.28515625" bestFit="1" customWidth="1"/>
    <col min="3" max="4" width="84.85546875" customWidth="1"/>
    <col min="5" max="5" width="47" customWidth="1"/>
    <col min="10" max="10" width="16.140625" customWidth="1"/>
    <col min="12" max="12" width="21.85546875" customWidth="1"/>
  </cols>
  <sheetData>
    <row r="1" spans="3:25" ht="15" customHeight="1" x14ac:dyDescent="0.25">
      <c r="J1" s="11"/>
      <c r="K1" s="11"/>
      <c r="M1" s="10"/>
      <c r="N1" s="10"/>
      <c r="O1" s="10"/>
    </row>
    <row r="2" spans="3:25" ht="15" customHeight="1" x14ac:dyDescent="0.25">
      <c r="I2" s="51" t="s">
        <v>11</v>
      </c>
      <c r="J2" s="51"/>
      <c r="K2" s="51"/>
      <c r="L2" s="52">
        <f>L5/L4</f>
        <v>0</v>
      </c>
      <c r="M2" s="52"/>
      <c r="N2" s="52"/>
      <c r="O2" s="52"/>
    </row>
    <row r="3" spans="3:25" ht="54" customHeight="1" x14ac:dyDescent="0.25">
      <c r="G3" s="9"/>
      <c r="H3" s="9"/>
      <c r="I3" s="51"/>
      <c r="J3" s="51"/>
      <c r="K3" s="51"/>
      <c r="L3" s="52"/>
      <c r="M3" s="52"/>
      <c r="N3" s="52"/>
      <c r="O3" s="52"/>
    </row>
    <row r="4" spans="3:25" ht="54" customHeight="1" x14ac:dyDescent="0.25">
      <c r="G4" s="8"/>
      <c r="H4" s="8"/>
      <c r="I4" s="53" t="s">
        <v>6</v>
      </c>
      <c r="J4" s="53"/>
      <c r="K4" s="53"/>
      <c r="L4" s="54">
        <f>COUNTA(Tableau25725[Taches])</f>
        <v>17</v>
      </c>
      <c r="M4" s="54"/>
      <c r="N4" s="54"/>
      <c r="O4" s="54"/>
    </row>
    <row r="5" spans="3:25" ht="54" customHeight="1" x14ac:dyDescent="0.25">
      <c r="G5" s="8"/>
      <c r="H5" s="8"/>
      <c r="I5" s="53" t="s">
        <v>10</v>
      </c>
      <c r="J5" s="53"/>
      <c r="K5" s="53"/>
      <c r="L5" s="54">
        <f>SUM(Tableau25725[Statut])</f>
        <v>0</v>
      </c>
      <c r="M5" s="54"/>
      <c r="N5" s="54"/>
      <c r="O5" s="54"/>
    </row>
    <row r="6" spans="3:25" ht="54" customHeight="1" thickBot="1" x14ac:dyDescent="0.3">
      <c r="C6" s="7" t="s">
        <v>9</v>
      </c>
      <c r="D6" s="16" t="s">
        <v>116</v>
      </c>
      <c r="E6" s="6" t="s">
        <v>8</v>
      </c>
    </row>
    <row r="7" spans="3:25" ht="48" customHeight="1" x14ac:dyDescent="0.25">
      <c r="C7" s="19" t="s">
        <v>167</v>
      </c>
      <c r="D7" s="22"/>
      <c r="E7" s="5"/>
      <c r="I7" s="42" t="s">
        <v>7</v>
      </c>
      <c r="J7" s="43"/>
      <c r="K7" s="43"/>
      <c r="L7" s="43"/>
      <c r="M7" s="43"/>
      <c r="N7" s="43"/>
      <c r="O7" s="44"/>
    </row>
    <row r="8" spans="3:25" ht="117.6" customHeight="1" x14ac:dyDescent="0.25">
      <c r="C8" s="19" t="s">
        <v>168</v>
      </c>
      <c r="D8" s="26" t="s">
        <v>169</v>
      </c>
      <c r="E8" s="5"/>
      <c r="I8" s="45"/>
      <c r="J8" s="46"/>
      <c r="K8" s="46"/>
      <c r="L8" s="46"/>
      <c r="M8" s="46"/>
      <c r="N8" s="46"/>
      <c r="O8" s="47"/>
    </row>
    <row r="9" spans="3:25" ht="48" customHeight="1" thickBot="1" x14ac:dyDescent="0.3">
      <c r="C9" s="19" t="s">
        <v>170</v>
      </c>
      <c r="D9" s="22"/>
      <c r="E9" s="5"/>
      <c r="I9" s="48"/>
      <c r="J9" s="49"/>
      <c r="K9" s="49"/>
      <c r="L9" s="49"/>
      <c r="M9" s="49"/>
      <c r="N9" s="49"/>
      <c r="O9" s="50"/>
    </row>
    <row r="10" spans="3:25" ht="48" customHeight="1" x14ac:dyDescent="0.25">
      <c r="C10" s="19" t="s">
        <v>152</v>
      </c>
      <c r="D10" s="22"/>
      <c r="E10" s="5"/>
      <c r="Y10" t="s">
        <v>12</v>
      </c>
    </row>
    <row r="11" spans="3:25" ht="48" customHeight="1" x14ac:dyDescent="0.25">
      <c r="C11" s="19" t="s">
        <v>171</v>
      </c>
      <c r="D11" s="22"/>
      <c r="E11" s="5"/>
    </row>
    <row r="12" spans="3:25" ht="48" customHeight="1" x14ac:dyDescent="0.25">
      <c r="C12" s="19" t="s">
        <v>172</v>
      </c>
      <c r="D12" s="22"/>
      <c r="E12" s="5"/>
    </row>
    <row r="13" spans="3:25" ht="48" customHeight="1" x14ac:dyDescent="0.25">
      <c r="C13" s="19" t="s">
        <v>173</v>
      </c>
      <c r="D13" s="22"/>
      <c r="E13" s="5"/>
    </row>
    <row r="14" spans="3:25" ht="48" customHeight="1" x14ac:dyDescent="0.25">
      <c r="C14" s="19" t="s">
        <v>174</v>
      </c>
      <c r="D14" s="22"/>
      <c r="E14" s="5"/>
    </row>
    <row r="15" spans="3:25" ht="48" customHeight="1" x14ac:dyDescent="0.25">
      <c r="C15" s="19" t="s">
        <v>175</v>
      </c>
      <c r="D15" s="22"/>
      <c r="E15" s="5"/>
    </row>
    <row r="16" spans="3:25" ht="48" customHeight="1" x14ac:dyDescent="0.25">
      <c r="C16" s="19" t="s">
        <v>176</v>
      </c>
      <c r="D16" s="22"/>
      <c r="E16" s="5"/>
    </row>
    <row r="17" spans="3:5" ht="48" customHeight="1" x14ac:dyDescent="0.25">
      <c r="C17" s="19" t="s">
        <v>177</v>
      </c>
      <c r="D17" s="22"/>
      <c r="E17" s="5"/>
    </row>
    <row r="18" spans="3:5" ht="48" customHeight="1" x14ac:dyDescent="0.25">
      <c r="C18" s="19" t="s">
        <v>178</v>
      </c>
      <c r="D18" s="22"/>
      <c r="E18" s="5"/>
    </row>
    <row r="19" spans="3:5" ht="26.25" x14ac:dyDescent="0.25">
      <c r="C19" s="19" t="s">
        <v>179</v>
      </c>
      <c r="D19" s="22"/>
      <c r="E19" s="5"/>
    </row>
    <row r="20" spans="3:5" ht="26.25" x14ac:dyDescent="0.25">
      <c r="C20" s="19" t="s">
        <v>180</v>
      </c>
      <c r="D20" s="22"/>
      <c r="E20" s="5"/>
    </row>
    <row r="21" spans="3:5" ht="26.25" x14ac:dyDescent="0.25">
      <c r="C21" s="19" t="s">
        <v>181</v>
      </c>
      <c r="D21" s="22"/>
      <c r="E21" s="5"/>
    </row>
    <row r="22" spans="3:5" ht="26.25" x14ac:dyDescent="0.25">
      <c r="C22" s="19" t="s">
        <v>182</v>
      </c>
      <c r="D22" s="22"/>
      <c r="E22" s="5"/>
    </row>
    <row r="23" spans="3:5" ht="26.25" x14ac:dyDescent="0.25">
      <c r="C23" s="19" t="s">
        <v>183</v>
      </c>
      <c r="D23" s="22" t="s">
        <v>184</v>
      </c>
      <c r="E23" s="5"/>
    </row>
  </sheetData>
  <mergeCells count="7">
    <mergeCell ref="I7:O9"/>
    <mergeCell ref="I2:K3"/>
    <mergeCell ref="L2:O3"/>
    <mergeCell ref="I4:K4"/>
    <mergeCell ref="L4:O4"/>
    <mergeCell ref="I5:K5"/>
    <mergeCell ref="L5:O5"/>
  </mergeCells>
  <conditionalFormatting sqref="C7:D22 C23">
    <cfRule type="expression" dxfId="5" priority="1">
      <formula>$E7=1</formula>
    </cfRule>
  </conditionalFormatting>
  <conditionalFormatting sqref="L2">
    <cfRule type="dataBar" priority="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{C0AAD39B-1E50-4795-8D80-6CD39B824D53}</x14:id>
        </ext>
      </extLst>
    </cfRule>
  </conditionalFormatting>
  <pageMargins left="0.7" right="0.7" top="0.75" bottom="0.75" header="0.3" footer="0.3"/>
  <pageSetup paperSize="9" orientation="portrait" horizontalDpi="300" verticalDpi="300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D1C59C6A-4A54-4780-B824-A33B3D5A5244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E7:E23</xm:sqref>
        </x14:conditionalFormatting>
        <x14:conditionalFormatting xmlns:xm="http://schemas.microsoft.com/office/excel/2006/main">
          <x14:cfRule type="dataBar" id="{C0AAD39B-1E50-4795-8D80-6CD39B824D53}">
            <x14:dataBar minLength="0" maxLength="100" border="1" negativeBarBorderColorSameAsPositive="0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negativeBorderColor rgb="FFFF0000"/>
              <x14:axisColor rgb="FF000000"/>
            </x14:dataBar>
          </x14:cfRule>
          <xm:sqref>L2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81738-E0DC-47DC-889A-4DF68B385789}">
  <sheetPr>
    <tabColor rgb="FFFFFF00"/>
  </sheetPr>
  <dimension ref="C1:X32"/>
  <sheetViews>
    <sheetView showGridLines="0" zoomScale="61" zoomScaleNormal="40" workbookViewId="0">
      <selection activeCell="C28" sqref="C28"/>
    </sheetView>
  </sheetViews>
  <sheetFormatPr baseColWidth="10" defaultRowHeight="15" x14ac:dyDescent="0.25"/>
  <cols>
    <col min="2" max="2" width="33.28515625" bestFit="1" customWidth="1"/>
    <col min="3" max="3" width="84.85546875" customWidth="1"/>
    <col min="4" max="4" width="47" customWidth="1"/>
    <col min="9" max="9" width="16.140625" customWidth="1"/>
    <col min="11" max="11" width="21.85546875" customWidth="1"/>
  </cols>
  <sheetData>
    <row r="1" spans="3:24" ht="15" customHeight="1" x14ac:dyDescent="0.25">
      <c r="I1" s="11"/>
      <c r="J1" s="11"/>
      <c r="L1" s="10"/>
      <c r="M1" s="10"/>
      <c r="N1" s="10"/>
    </row>
    <row r="2" spans="3:24" ht="15" customHeight="1" x14ac:dyDescent="0.25">
      <c r="H2" s="51" t="s">
        <v>11</v>
      </c>
      <c r="I2" s="51"/>
      <c r="J2" s="51"/>
      <c r="K2" s="52">
        <f>K5/K4</f>
        <v>0</v>
      </c>
      <c r="L2" s="52"/>
      <c r="M2" s="52"/>
      <c r="N2" s="52"/>
    </row>
    <row r="3" spans="3:24" ht="54" customHeight="1" x14ac:dyDescent="0.25">
      <c r="F3" s="9"/>
      <c r="G3" s="9"/>
      <c r="H3" s="51"/>
      <c r="I3" s="51"/>
      <c r="J3" s="51"/>
      <c r="K3" s="52"/>
      <c r="L3" s="52"/>
      <c r="M3" s="52"/>
      <c r="N3" s="52"/>
    </row>
    <row r="4" spans="3:24" ht="54" customHeight="1" x14ac:dyDescent="0.25">
      <c r="F4" s="8"/>
      <c r="G4" s="8"/>
      <c r="H4" s="53" t="s">
        <v>6</v>
      </c>
      <c r="I4" s="53"/>
      <c r="J4" s="53"/>
      <c r="K4" s="54">
        <f>COUNTA(Tableau25726[Taches])</f>
        <v>21</v>
      </c>
      <c r="L4" s="54"/>
      <c r="M4" s="54"/>
      <c r="N4" s="54"/>
    </row>
    <row r="5" spans="3:24" ht="54" customHeight="1" x14ac:dyDescent="0.25">
      <c r="F5" s="8"/>
      <c r="G5" s="8"/>
      <c r="H5" s="53" t="s">
        <v>10</v>
      </c>
      <c r="I5" s="53"/>
      <c r="J5" s="53"/>
      <c r="K5" s="54">
        <f>SUM(Tableau25726[Statut])</f>
        <v>0</v>
      </c>
      <c r="L5" s="54"/>
      <c r="M5" s="54"/>
      <c r="N5" s="54"/>
    </row>
    <row r="6" spans="3:24" ht="54" customHeight="1" thickBot="1" x14ac:dyDescent="0.3">
      <c r="C6" s="7" t="s">
        <v>9</v>
      </c>
      <c r="D6" s="6" t="s">
        <v>8</v>
      </c>
    </row>
    <row r="7" spans="3:24" ht="48" customHeight="1" x14ac:dyDescent="0.25">
      <c r="C7" s="19" t="s">
        <v>185</v>
      </c>
      <c r="D7" s="5"/>
      <c r="H7" s="42" t="s">
        <v>7</v>
      </c>
      <c r="I7" s="43"/>
      <c r="J7" s="43"/>
      <c r="K7" s="43"/>
      <c r="L7" s="43"/>
      <c r="M7" s="43"/>
      <c r="N7" s="44"/>
    </row>
    <row r="8" spans="3:24" ht="48" customHeight="1" x14ac:dyDescent="0.25">
      <c r="C8" s="19" t="s">
        <v>186</v>
      </c>
      <c r="D8" s="5"/>
      <c r="H8" s="45"/>
      <c r="I8" s="46"/>
      <c r="J8" s="46"/>
      <c r="K8" s="46"/>
      <c r="L8" s="46"/>
      <c r="M8" s="46"/>
      <c r="N8" s="47"/>
    </row>
    <row r="9" spans="3:24" ht="48" customHeight="1" thickBot="1" x14ac:dyDescent="0.3">
      <c r="C9" s="19" t="s">
        <v>187</v>
      </c>
      <c r="D9" s="5"/>
      <c r="H9" s="48"/>
      <c r="I9" s="49"/>
      <c r="J9" s="49"/>
      <c r="K9" s="49"/>
      <c r="L9" s="49"/>
      <c r="M9" s="49"/>
      <c r="N9" s="50"/>
    </row>
    <row r="10" spans="3:24" ht="48" customHeight="1" x14ac:dyDescent="0.25">
      <c r="C10" s="19" t="s">
        <v>188</v>
      </c>
      <c r="D10" s="5"/>
      <c r="X10" t="s">
        <v>12</v>
      </c>
    </row>
    <row r="11" spans="3:24" ht="48" customHeight="1" x14ac:dyDescent="0.25">
      <c r="C11" s="19" t="s">
        <v>189</v>
      </c>
      <c r="D11" s="5"/>
    </row>
    <row r="12" spans="3:24" ht="48" customHeight="1" x14ac:dyDescent="0.25">
      <c r="C12" s="19" t="s">
        <v>190</v>
      </c>
      <c r="D12" s="5"/>
    </row>
    <row r="13" spans="3:24" ht="48" customHeight="1" x14ac:dyDescent="0.25">
      <c r="C13" s="19" t="s">
        <v>191</v>
      </c>
      <c r="D13" s="5"/>
    </row>
    <row r="14" spans="3:24" ht="48" customHeight="1" x14ac:dyDescent="0.25">
      <c r="C14" s="19" t="s">
        <v>192</v>
      </c>
      <c r="D14" s="5"/>
    </row>
    <row r="15" spans="3:24" ht="48" customHeight="1" x14ac:dyDescent="0.25">
      <c r="C15" s="19" t="s">
        <v>193</v>
      </c>
      <c r="D15" s="5"/>
    </row>
    <row r="16" spans="3:24" ht="48" customHeight="1" x14ac:dyDescent="0.25">
      <c r="C16" s="19" t="s">
        <v>194</v>
      </c>
      <c r="D16" s="5"/>
    </row>
    <row r="17" spans="3:4" ht="48" customHeight="1" x14ac:dyDescent="0.25">
      <c r="C17" s="19" t="s">
        <v>195</v>
      </c>
      <c r="D17" s="5"/>
    </row>
    <row r="18" spans="3:4" ht="48" customHeight="1" x14ac:dyDescent="0.25">
      <c r="C18" s="19" t="s">
        <v>196</v>
      </c>
      <c r="D18" s="5"/>
    </row>
    <row r="19" spans="3:4" ht="26.25" x14ac:dyDescent="0.25">
      <c r="C19" s="19" t="s">
        <v>197</v>
      </c>
      <c r="D19" s="5"/>
    </row>
    <row r="20" spans="3:4" ht="26.25" x14ac:dyDescent="0.25">
      <c r="C20" s="19" t="s">
        <v>198</v>
      </c>
      <c r="D20" s="5"/>
    </row>
    <row r="21" spans="3:4" ht="26.25" x14ac:dyDescent="0.25">
      <c r="C21" s="19" t="s">
        <v>199</v>
      </c>
      <c r="D21" s="5"/>
    </row>
    <row r="22" spans="3:4" ht="26.25" x14ac:dyDescent="0.25">
      <c r="C22" s="19" t="s">
        <v>200</v>
      </c>
      <c r="D22" s="5"/>
    </row>
    <row r="23" spans="3:4" ht="26.25" x14ac:dyDescent="0.25">
      <c r="C23" s="19" t="s">
        <v>201</v>
      </c>
      <c r="D23" s="5"/>
    </row>
    <row r="24" spans="3:4" ht="26.25" x14ac:dyDescent="0.25">
      <c r="C24" s="19" t="s">
        <v>202</v>
      </c>
      <c r="D24" s="5"/>
    </row>
    <row r="25" spans="3:4" ht="26.25" x14ac:dyDescent="0.25">
      <c r="C25" s="19" t="s">
        <v>203</v>
      </c>
      <c r="D25" s="5"/>
    </row>
    <row r="26" spans="3:4" ht="26.25" x14ac:dyDescent="0.25">
      <c r="C26" s="19" t="s">
        <v>204</v>
      </c>
      <c r="D26" s="5"/>
    </row>
    <row r="27" spans="3:4" ht="26.25" x14ac:dyDescent="0.25">
      <c r="C27" s="19" t="s">
        <v>205</v>
      </c>
      <c r="D27" s="5"/>
    </row>
    <row r="28" spans="3:4" ht="26.25" x14ac:dyDescent="0.25">
      <c r="C28" s="19"/>
      <c r="D28" s="5"/>
    </row>
    <row r="29" spans="3:4" ht="26.25" x14ac:dyDescent="0.25">
      <c r="C29" s="19"/>
      <c r="D29" s="5"/>
    </row>
    <row r="30" spans="3:4" ht="26.25" x14ac:dyDescent="0.25">
      <c r="C30" s="19"/>
      <c r="D30" s="5"/>
    </row>
    <row r="31" spans="3:4" ht="26.25" x14ac:dyDescent="0.25">
      <c r="C31" s="19"/>
      <c r="D31" s="5"/>
    </row>
    <row r="32" spans="3:4" ht="26.25" x14ac:dyDescent="0.25">
      <c r="C32" s="19"/>
      <c r="D32" s="5"/>
    </row>
  </sheetData>
  <mergeCells count="7">
    <mergeCell ref="H7:N9"/>
    <mergeCell ref="H2:J3"/>
    <mergeCell ref="K2:N3"/>
    <mergeCell ref="H4:J4"/>
    <mergeCell ref="K4:N4"/>
    <mergeCell ref="H5:J5"/>
    <mergeCell ref="K5:N5"/>
  </mergeCells>
  <conditionalFormatting sqref="C7:C32">
    <cfRule type="expression" dxfId="4" priority="1">
      <formula>$D7=1</formula>
    </cfRule>
  </conditionalFormatting>
  <conditionalFormatting sqref="K2">
    <cfRule type="dataBar" priority="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{3300970C-8C30-4B90-A15E-4C517A5DD649}</x14:id>
        </ext>
      </extLst>
    </cfRule>
  </conditionalFormatting>
  <pageMargins left="0.7" right="0.7" top="0.75" bottom="0.75" header="0.3" footer="0.3"/>
  <pageSetup paperSize="9" orientation="portrait" horizontalDpi="300" verticalDpi="300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312140EC-85BF-44FB-A9B1-DCE5125B3AE5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D7:D32</xm:sqref>
        </x14:conditionalFormatting>
        <x14:conditionalFormatting xmlns:xm="http://schemas.microsoft.com/office/excel/2006/main">
          <x14:cfRule type="dataBar" id="{3300970C-8C30-4B90-A15E-4C517A5DD649}">
            <x14:dataBar minLength="0" maxLength="100" border="1" negativeBarBorderColorSameAsPositive="0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negativeBorderColor rgb="FFFF0000"/>
              <x14:axisColor rgb="FF000000"/>
            </x14:dataBar>
          </x14:cfRule>
          <xm:sqref>K2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A6BF1-EC83-43CF-A16D-C386F52E6F60}">
  <sheetPr>
    <tabColor rgb="FF00B050"/>
  </sheetPr>
  <dimension ref="C1:Y18"/>
  <sheetViews>
    <sheetView showGridLines="0" topLeftCell="A4" zoomScale="55" zoomScaleNormal="40" workbookViewId="0"/>
  </sheetViews>
  <sheetFormatPr baseColWidth="10" defaultRowHeight="15" x14ac:dyDescent="0.25"/>
  <cols>
    <col min="2" max="2" width="33.28515625" bestFit="1" customWidth="1"/>
    <col min="3" max="4" width="84.85546875" customWidth="1"/>
    <col min="5" max="5" width="47" customWidth="1"/>
    <col min="10" max="10" width="16.140625" customWidth="1"/>
    <col min="12" max="12" width="21.85546875" customWidth="1"/>
  </cols>
  <sheetData>
    <row r="1" spans="3:25" ht="15" customHeight="1" x14ac:dyDescent="0.25">
      <c r="J1" s="11"/>
      <c r="K1" s="11"/>
      <c r="M1" s="10"/>
      <c r="N1" s="10"/>
      <c r="O1" s="10"/>
    </row>
    <row r="2" spans="3:25" ht="15" customHeight="1" x14ac:dyDescent="0.25">
      <c r="I2" s="51" t="s">
        <v>11</v>
      </c>
      <c r="J2" s="51"/>
      <c r="K2" s="51"/>
      <c r="L2" s="52">
        <f>L5/L4</f>
        <v>0</v>
      </c>
      <c r="M2" s="52"/>
      <c r="N2" s="52"/>
      <c r="O2" s="52"/>
    </row>
    <row r="3" spans="3:25" ht="54" customHeight="1" x14ac:dyDescent="0.25">
      <c r="G3" s="9"/>
      <c r="H3" s="9"/>
      <c r="I3" s="51"/>
      <c r="J3" s="51"/>
      <c r="K3" s="51"/>
      <c r="L3" s="52"/>
      <c r="M3" s="52"/>
      <c r="N3" s="52"/>
      <c r="O3" s="52"/>
    </row>
    <row r="4" spans="3:25" ht="54" customHeight="1" x14ac:dyDescent="0.25">
      <c r="G4" s="8"/>
      <c r="H4" s="8"/>
      <c r="I4" s="53" t="s">
        <v>6</v>
      </c>
      <c r="J4" s="53"/>
      <c r="K4" s="53"/>
      <c r="L4" s="54">
        <f>COUNTA(Tableau25727[Taches])</f>
        <v>5</v>
      </c>
      <c r="M4" s="54"/>
      <c r="N4" s="54"/>
      <c r="O4" s="54"/>
    </row>
    <row r="5" spans="3:25" ht="54" customHeight="1" x14ac:dyDescent="0.25">
      <c r="G5" s="8"/>
      <c r="H5" s="8"/>
      <c r="I5" s="53" t="s">
        <v>10</v>
      </c>
      <c r="J5" s="53"/>
      <c r="K5" s="53"/>
      <c r="L5" s="54">
        <f>SUM(Tableau25727[Statut])</f>
        <v>0</v>
      </c>
      <c r="M5" s="54"/>
      <c r="N5" s="54"/>
      <c r="O5" s="54"/>
    </row>
    <row r="6" spans="3:25" ht="54" customHeight="1" thickBot="1" x14ac:dyDescent="0.3">
      <c r="C6" s="7" t="s">
        <v>9</v>
      </c>
      <c r="D6" s="16" t="s">
        <v>206</v>
      </c>
      <c r="E6" s="6" t="s">
        <v>8</v>
      </c>
    </row>
    <row r="7" spans="3:25" ht="48" customHeight="1" x14ac:dyDescent="0.25">
      <c r="C7" s="19" t="s">
        <v>207</v>
      </c>
      <c r="D7" s="22"/>
      <c r="E7" s="5"/>
      <c r="I7" s="42" t="s">
        <v>7</v>
      </c>
      <c r="J7" s="43"/>
      <c r="K7" s="43"/>
      <c r="L7" s="43"/>
      <c r="M7" s="43"/>
      <c r="N7" s="43"/>
      <c r="O7" s="44"/>
    </row>
    <row r="8" spans="3:25" ht="48" customHeight="1" x14ac:dyDescent="0.25">
      <c r="C8" s="19" t="s">
        <v>208</v>
      </c>
      <c r="D8" s="22"/>
      <c r="E8" s="5"/>
      <c r="I8" s="45"/>
      <c r="J8" s="46"/>
      <c r="K8" s="46"/>
      <c r="L8" s="46"/>
      <c r="M8" s="46"/>
      <c r="N8" s="46"/>
      <c r="O8" s="47"/>
    </row>
    <row r="9" spans="3:25" ht="48" customHeight="1" thickBot="1" x14ac:dyDescent="0.3">
      <c r="C9" s="19" t="s">
        <v>209</v>
      </c>
      <c r="D9" s="22"/>
      <c r="E9" s="5"/>
      <c r="I9" s="48"/>
      <c r="J9" s="49"/>
      <c r="K9" s="49"/>
      <c r="L9" s="49"/>
      <c r="M9" s="49"/>
      <c r="N9" s="49"/>
      <c r="O9" s="50"/>
    </row>
    <row r="10" spans="3:25" ht="148.15" customHeight="1" x14ac:dyDescent="0.25">
      <c r="C10" s="19" t="s">
        <v>210</v>
      </c>
      <c r="D10" s="27" t="s">
        <v>211</v>
      </c>
      <c r="E10" s="5"/>
      <c r="Y10" t="s">
        <v>12</v>
      </c>
    </row>
    <row r="11" spans="3:25" ht="48" customHeight="1" x14ac:dyDescent="0.25">
      <c r="C11" s="19" t="s">
        <v>212</v>
      </c>
      <c r="D11" s="22"/>
      <c r="E11" s="5"/>
    </row>
    <row r="12" spans="3:25" ht="48" customHeight="1" x14ac:dyDescent="0.25">
      <c r="C12" s="19"/>
      <c r="D12" s="22"/>
      <c r="E12" s="5"/>
    </row>
    <row r="13" spans="3:25" ht="48" customHeight="1" x14ac:dyDescent="0.25">
      <c r="C13" s="19"/>
      <c r="D13" s="22"/>
      <c r="E13" s="5"/>
    </row>
    <row r="14" spans="3:25" ht="48" customHeight="1" x14ac:dyDescent="0.25">
      <c r="C14" s="12"/>
      <c r="D14" s="18"/>
      <c r="E14" s="5"/>
    </row>
    <row r="15" spans="3:25" ht="48" customHeight="1" x14ac:dyDescent="0.25">
      <c r="C15" s="13"/>
      <c r="D15" s="17"/>
      <c r="E15" s="5"/>
    </row>
    <row r="16" spans="3:25" ht="48" customHeight="1" x14ac:dyDescent="0.25">
      <c r="C16" s="13"/>
      <c r="D16" s="17"/>
      <c r="E16" s="5"/>
    </row>
    <row r="17" spans="3:5" ht="48" customHeight="1" x14ac:dyDescent="0.25">
      <c r="C17" s="13"/>
      <c r="D17" s="17"/>
      <c r="E17" s="5"/>
    </row>
    <row r="18" spans="3:5" ht="48" customHeight="1" x14ac:dyDescent="0.25">
      <c r="C18" s="13"/>
      <c r="D18" s="17"/>
      <c r="E18" s="5"/>
    </row>
  </sheetData>
  <mergeCells count="7">
    <mergeCell ref="I7:O9"/>
    <mergeCell ref="I2:K3"/>
    <mergeCell ref="L2:O3"/>
    <mergeCell ref="I4:K4"/>
    <mergeCell ref="L4:O4"/>
    <mergeCell ref="I5:K5"/>
    <mergeCell ref="L5:O5"/>
  </mergeCells>
  <conditionalFormatting sqref="C7:D18">
    <cfRule type="expression" dxfId="3" priority="1">
      <formula>$E7=1</formula>
    </cfRule>
  </conditionalFormatting>
  <conditionalFormatting sqref="L2">
    <cfRule type="dataBar" priority="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{F781E5B6-6128-462B-A748-1FF843149F15}</x14:id>
        </ext>
      </extLst>
    </cfRule>
  </conditionalFormatting>
  <pageMargins left="0.7" right="0.7" top="0.75" bottom="0.75" header="0.3" footer="0.3"/>
  <pageSetup paperSize="9" orientation="portrait" horizontalDpi="300" verticalDpi="300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88CF4294-D2BE-4C6C-80F9-CA07C4519701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E7:E18</xm:sqref>
        </x14:conditionalFormatting>
        <x14:conditionalFormatting xmlns:xm="http://schemas.microsoft.com/office/excel/2006/main">
          <x14:cfRule type="dataBar" id="{F781E5B6-6128-462B-A748-1FF843149F15}">
            <x14:dataBar minLength="0" maxLength="100" border="1" negativeBarBorderColorSameAsPositive="0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negativeBorderColor rgb="FFFF0000"/>
              <x14:axisColor rgb="FF000000"/>
            </x14:dataBar>
          </x14:cfRule>
          <xm:sqref>L2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C54A4-7361-4625-9A87-652F94B2797F}">
  <sheetPr>
    <tabColor rgb="FF00B050"/>
  </sheetPr>
  <dimension ref="C1:X18"/>
  <sheetViews>
    <sheetView showGridLines="0" topLeftCell="A4" zoomScale="40" zoomScaleNormal="40" workbookViewId="0"/>
  </sheetViews>
  <sheetFormatPr baseColWidth="10" defaultRowHeight="15" x14ac:dyDescent="0.25"/>
  <cols>
    <col min="2" max="2" width="33.28515625" bestFit="1" customWidth="1"/>
    <col min="3" max="3" width="84.85546875" customWidth="1"/>
    <col min="4" max="4" width="47" customWidth="1"/>
    <col min="9" max="9" width="16.140625" customWidth="1"/>
    <col min="11" max="11" width="21.85546875" customWidth="1"/>
  </cols>
  <sheetData>
    <row r="1" spans="3:24" ht="15" customHeight="1" x14ac:dyDescent="0.25">
      <c r="I1" s="11"/>
      <c r="J1" s="11"/>
      <c r="L1" s="10"/>
      <c r="M1" s="10"/>
      <c r="N1" s="10"/>
    </row>
    <row r="2" spans="3:24" ht="15" customHeight="1" x14ac:dyDescent="0.25">
      <c r="H2" s="51" t="s">
        <v>11</v>
      </c>
      <c r="I2" s="51"/>
      <c r="J2" s="51"/>
      <c r="K2" s="52">
        <f>K5/K4</f>
        <v>0</v>
      </c>
      <c r="L2" s="52"/>
      <c r="M2" s="52"/>
      <c r="N2" s="52"/>
    </row>
    <row r="3" spans="3:24" ht="54" customHeight="1" x14ac:dyDescent="0.25">
      <c r="F3" s="9"/>
      <c r="G3" s="9"/>
      <c r="H3" s="51"/>
      <c r="I3" s="51"/>
      <c r="J3" s="51"/>
      <c r="K3" s="52"/>
      <c r="L3" s="52"/>
      <c r="M3" s="52"/>
      <c r="N3" s="52"/>
    </row>
    <row r="4" spans="3:24" ht="54" customHeight="1" x14ac:dyDescent="0.25">
      <c r="F4" s="8"/>
      <c r="G4" s="8"/>
      <c r="H4" s="53" t="s">
        <v>6</v>
      </c>
      <c r="I4" s="53"/>
      <c r="J4" s="53"/>
      <c r="K4" s="54">
        <f>COUNTA(Tableau25728[Taches])</f>
        <v>12</v>
      </c>
      <c r="L4" s="54"/>
      <c r="M4" s="54"/>
      <c r="N4" s="54"/>
    </row>
    <row r="5" spans="3:24" ht="54" customHeight="1" x14ac:dyDescent="0.25">
      <c r="F5" s="8"/>
      <c r="G5" s="8"/>
      <c r="H5" s="53" t="s">
        <v>10</v>
      </c>
      <c r="I5" s="53"/>
      <c r="J5" s="53"/>
      <c r="K5" s="54">
        <f>SUM(Tableau25728[Statut])</f>
        <v>0</v>
      </c>
      <c r="L5" s="54"/>
      <c r="M5" s="54"/>
      <c r="N5" s="54"/>
    </row>
    <row r="6" spans="3:24" ht="54" customHeight="1" thickBot="1" x14ac:dyDescent="0.3">
      <c r="C6" s="7" t="s">
        <v>9</v>
      </c>
      <c r="D6" s="6" t="s">
        <v>8</v>
      </c>
    </row>
    <row r="7" spans="3:24" ht="48" customHeight="1" x14ac:dyDescent="0.25">
      <c r="C7" s="19" t="s">
        <v>213</v>
      </c>
      <c r="D7" s="5"/>
      <c r="H7" s="42" t="s">
        <v>7</v>
      </c>
      <c r="I7" s="43"/>
      <c r="J7" s="43"/>
      <c r="K7" s="43"/>
      <c r="L7" s="43"/>
      <c r="M7" s="43"/>
      <c r="N7" s="44"/>
    </row>
    <row r="8" spans="3:24" ht="48" customHeight="1" x14ac:dyDescent="0.25">
      <c r="C8" s="19" t="s">
        <v>214</v>
      </c>
      <c r="D8" s="5"/>
      <c r="H8" s="45"/>
      <c r="I8" s="46"/>
      <c r="J8" s="46"/>
      <c r="K8" s="46"/>
      <c r="L8" s="46"/>
      <c r="M8" s="46"/>
      <c r="N8" s="47"/>
    </row>
    <row r="9" spans="3:24" ht="48" customHeight="1" thickBot="1" x14ac:dyDescent="0.3">
      <c r="C9" s="19" t="s">
        <v>215</v>
      </c>
      <c r="D9" s="5"/>
      <c r="H9" s="48"/>
      <c r="I9" s="49"/>
      <c r="J9" s="49"/>
      <c r="K9" s="49"/>
      <c r="L9" s="49"/>
      <c r="M9" s="49"/>
      <c r="N9" s="50"/>
    </row>
    <row r="10" spans="3:24" ht="48" customHeight="1" x14ac:dyDescent="0.25">
      <c r="C10" s="19" t="s">
        <v>216</v>
      </c>
      <c r="D10" s="5"/>
      <c r="X10" t="s">
        <v>12</v>
      </c>
    </row>
    <row r="11" spans="3:24" ht="48" customHeight="1" x14ac:dyDescent="0.25">
      <c r="C11" s="19" t="s">
        <v>217</v>
      </c>
      <c r="D11" s="5"/>
    </row>
    <row r="12" spans="3:24" ht="48" customHeight="1" x14ac:dyDescent="0.25">
      <c r="C12" s="19" t="s">
        <v>218</v>
      </c>
      <c r="D12" s="5"/>
    </row>
    <row r="13" spans="3:24" ht="48" customHeight="1" x14ac:dyDescent="0.25">
      <c r="C13" s="19" t="s">
        <v>219</v>
      </c>
      <c r="D13" s="5"/>
    </row>
    <row r="14" spans="3:24" ht="48" customHeight="1" x14ac:dyDescent="0.25">
      <c r="C14" s="19" t="s">
        <v>220</v>
      </c>
      <c r="D14" s="5"/>
    </row>
    <row r="15" spans="3:24" ht="48" customHeight="1" x14ac:dyDescent="0.25">
      <c r="C15" s="19" t="s">
        <v>221</v>
      </c>
      <c r="D15" s="5"/>
    </row>
    <row r="16" spans="3:24" ht="48" customHeight="1" x14ac:dyDescent="0.25">
      <c r="C16" s="19" t="s">
        <v>222</v>
      </c>
      <c r="D16" s="5"/>
    </row>
    <row r="17" spans="3:4" ht="48" customHeight="1" x14ac:dyDescent="0.25">
      <c r="C17" s="19" t="s">
        <v>223</v>
      </c>
      <c r="D17" s="5"/>
    </row>
    <row r="18" spans="3:4" ht="48" customHeight="1" x14ac:dyDescent="0.25">
      <c r="C18" s="19" t="s">
        <v>224</v>
      </c>
      <c r="D18" s="5"/>
    </row>
  </sheetData>
  <mergeCells count="7">
    <mergeCell ref="H7:N9"/>
    <mergeCell ref="H2:J3"/>
    <mergeCell ref="K2:N3"/>
    <mergeCell ref="H4:J4"/>
    <mergeCell ref="K4:N4"/>
    <mergeCell ref="H5:J5"/>
    <mergeCell ref="K5:N5"/>
  </mergeCells>
  <conditionalFormatting sqref="C7:C18">
    <cfRule type="expression" dxfId="2" priority="1">
      <formula>$D7=1</formula>
    </cfRule>
  </conditionalFormatting>
  <conditionalFormatting sqref="K2">
    <cfRule type="dataBar" priority="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{8BC5CBF8-02A8-44EF-A1E6-78FB3A5D5779}</x14:id>
        </ext>
      </extLst>
    </cfRule>
  </conditionalFormatting>
  <pageMargins left="0.7" right="0.7" top="0.75" bottom="0.75" header="0.3" footer="0.3"/>
  <pageSetup paperSize="9" orientation="portrait" horizontalDpi="300" verticalDpi="300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CD44A571-3529-4093-88E1-4DEDA9D2749F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D7:D18</xm:sqref>
        </x14:conditionalFormatting>
        <x14:conditionalFormatting xmlns:xm="http://schemas.microsoft.com/office/excel/2006/main">
          <x14:cfRule type="dataBar" id="{8BC5CBF8-02A8-44EF-A1E6-78FB3A5D5779}">
            <x14:dataBar minLength="0" maxLength="100" border="1" negativeBarBorderColorSameAsPositive="0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negativeBorderColor rgb="FFFF0000"/>
              <x14:axisColor rgb="FF000000"/>
            </x14:dataBar>
          </x14:cfRule>
          <xm:sqref>K2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0C2F5-E3D7-45FC-A31D-1F856EEF04BB}">
  <sheetPr>
    <tabColor rgb="FF00B050"/>
  </sheetPr>
  <dimension ref="C1:Y18"/>
  <sheetViews>
    <sheetView showGridLines="0" zoomScale="40" zoomScaleNormal="40" workbookViewId="0">
      <selection activeCell="C28" sqref="C28"/>
    </sheetView>
  </sheetViews>
  <sheetFormatPr baseColWidth="10" defaultRowHeight="15" x14ac:dyDescent="0.25"/>
  <cols>
    <col min="2" max="2" width="33.28515625" bestFit="1" customWidth="1"/>
    <col min="3" max="4" width="84.85546875" customWidth="1"/>
    <col min="5" max="5" width="47" customWidth="1"/>
    <col min="10" max="10" width="16.140625" customWidth="1"/>
    <col min="12" max="12" width="21.85546875" customWidth="1"/>
  </cols>
  <sheetData>
    <row r="1" spans="3:25" ht="15" customHeight="1" x14ac:dyDescent="0.25">
      <c r="J1" s="11"/>
      <c r="K1" s="11"/>
      <c r="M1" s="10"/>
      <c r="N1" s="10"/>
      <c r="O1" s="10"/>
    </row>
    <row r="2" spans="3:25" ht="15" customHeight="1" x14ac:dyDescent="0.25">
      <c r="I2" s="51" t="s">
        <v>11</v>
      </c>
      <c r="J2" s="51"/>
      <c r="K2" s="51"/>
      <c r="L2" s="52">
        <f>L5/L4</f>
        <v>0</v>
      </c>
      <c r="M2" s="52"/>
      <c r="N2" s="52"/>
      <c r="O2" s="52"/>
    </row>
    <row r="3" spans="3:25" ht="54" customHeight="1" x14ac:dyDescent="0.25">
      <c r="G3" s="9"/>
      <c r="H3" s="9"/>
      <c r="I3" s="51"/>
      <c r="J3" s="51"/>
      <c r="K3" s="51"/>
      <c r="L3" s="52"/>
      <c r="M3" s="52"/>
      <c r="N3" s="52"/>
      <c r="O3" s="52"/>
    </row>
    <row r="4" spans="3:25" ht="54" customHeight="1" x14ac:dyDescent="0.25">
      <c r="G4" s="8"/>
      <c r="H4" s="8"/>
      <c r="I4" s="53" t="s">
        <v>6</v>
      </c>
      <c r="J4" s="53"/>
      <c r="K4" s="53"/>
      <c r="L4" s="54">
        <f>COUNTA(Tableau257210[Taches])</f>
        <v>1</v>
      </c>
      <c r="M4" s="54"/>
      <c r="N4" s="54"/>
      <c r="O4" s="54"/>
    </row>
    <row r="5" spans="3:25" ht="54" customHeight="1" x14ac:dyDescent="0.25">
      <c r="G5" s="8"/>
      <c r="H5" s="8"/>
      <c r="I5" s="53" t="s">
        <v>10</v>
      </c>
      <c r="J5" s="53"/>
      <c r="K5" s="53"/>
      <c r="L5" s="54">
        <f>SUM(Tableau257210[Statut])</f>
        <v>0</v>
      </c>
      <c r="M5" s="54"/>
      <c r="N5" s="54"/>
      <c r="O5" s="54"/>
    </row>
    <row r="6" spans="3:25" ht="54" customHeight="1" thickBot="1" x14ac:dyDescent="0.3">
      <c r="C6" s="7" t="s">
        <v>9</v>
      </c>
      <c r="D6" s="16" t="s">
        <v>138</v>
      </c>
      <c r="E6" s="6" t="s">
        <v>8</v>
      </c>
    </row>
    <row r="7" spans="3:25" ht="48" customHeight="1" x14ac:dyDescent="0.25">
      <c r="C7" s="19" t="s">
        <v>225</v>
      </c>
      <c r="D7" s="28" t="s">
        <v>226</v>
      </c>
      <c r="E7" s="5"/>
      <c r="I7" s="42" t="s">
        <v>7</v>
      </c>
      <c r="J7" s="43"/>
      <c r="K7" s="43"/>
      <c r="L7" s="43"/>
      <c r="M7" s="43"/>
      <c r="N7" s="43"/>
      <c r="O7" s="44"/>
    </row>
    <row r="8" spans="3:25" ht="48" customHeight="1" x14ac:dyDescent="0.25">
      <c r="C8" s="19"/>
      <c r="D8" s="22"/>
      <c r="E8" s="5"/>
      <c r="I8" s="45"/>
      <c r="J8" s="46"/>
      <c r="K8" s="46"/>
      <c r="L8" s="46"/>
      <c r="M8" s="46"/>
      <c r="N8" s="46"/>
      <c r="O8" s="47"/>
    </row>
    <row r="9" spans="3:25" ht="48" customHeight="1" thickBot="1" x14ac:dyDescent="0.3">
      <c r="C9" s="19"/>
      <c r="D9" s="22"/>
      <c r="E9" s="5"/>
      <c r="I9" s="48"/>
      <c r="J9" s="49"/>
      <c r="K9" s="49"/>
      <c r="L9" s="49"/>
      <c r="M9" s="49"/>
      <c r="N9" s="49"/>
      <c r="O9" s="50"/>
    </row>
    <row r="10" spans="3:25" ht="48" customHeight="1" x14ac:dyDescent="0.25">
      <c r="C10" s="19"/>
      <c r="D10" s="22"/>
      <c r="E10" s="5"/>
      <c r="Y10" t="s">
        <v>12</v>
      </c>
    </row>
    <row r="11" spans="3:25" ht="48" customHeight="1" x14ac:dyDescent="0.25">
      <c r="C11" s="19"/>
      <c r="D11" s="22"/>
      <c r="E11" s="5"/>
    </row>
    <row r="12" spans="3:25" ht="48" customHeight="1" x14ac:dyDescent="0.25">
      <c r="C12" s="19"/>
      <c r="D12" s="22"/>
      <c r="E12" s="5"/>
    </row>
    <row r="13" spans="3:25" ht="48" customHeight="1" x14ac:dyDescent="0.25">
      <c r="C13" s="19"/>
      <c r="D13" s="22"/>
      <c r="E13" s="5"/>
    </row>
    <row r="14" spans="3:25" ht="48" customHeight="1" x14ac:dyDescent="0.25">
      <c r="C14" s="12"/>
      <c r="D14" s="18"/>
      <c r="E14" s="5"/>
    </row>
    <row r="15" spans="3:25" ht="48" customHeight="1" x14ac:dyDescent="0.25">
      <c r="C15" s="13"/>
      <c r="D15" s="17"/>
      <c r="E15" s="5"/>
    </row>
    <row r="16" spans="3:25" ht="48" customHeight="1" x14ac:dyDescent="0.25">
      <c r="C16" s="13"/>
      <c r="D16" s="17"/>
      <c r="E16" s="5"/>
    </row>
    <row r="17" spans="3:5" ht="48" customHeight="1" x14ac:dyDescent="0.25">
      <c r="C17" s="13"/>
      <c r="D17" s="17"/>
      <c r="E17" s="5"/>
    </row>
    <row r="18" spans="3:5" ht="48" customHeight="1" x14ac:dyDescent="0.25">
      <c r="C18" s="13"/>
      <c r="D18" s="17"/>
      <c r="E18" s="5"/>
    </row>
  </sheetData>
  <mergeCells count="7">
    <mergeCell ref="I7:O9"/>
    <mergeCell ref="I2:K3"/>
    <mergeCell ref="L2:O3"/>
    <mergeCell ref="I4:K4"/>
    <mergeCell ref="L4:O4"/>
    <mergeCell ref="I5:K5"/>
    <mergeCell ref="L5:O5"/>
  </mergeCells>
  <conditionalFormatting sqref="C7:D18">
    <cfRule type="expression" dxfId="1" priority="1">
      <formula>$E7=1</formula>
    </cfRule>
  </conditionalFormatting>
  <conditionalFormatting sqref="L2">
    <cfRule type="dataBar" priority="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{6A6DF697-9E8B-46CB-8918-680A79EBE325}</x14:id>
        </ext>
      </extLst>
    </cfRule>
  </conditionalFormatting>
  <hyperlinks>
    <hyperlink ref="D7" r:id="rId1" xr:uid="{C254EE94-6B6F-47AA-80D3-2C6013635B5B}"/>
  </hyperlinks>
  <pageMargins left="0.7" right="0.7" top="0.75" bottom="0.75" header="0.3" footer="0.3"/>
  <pageSetup paperSize="9" orientation="portrait" horizontalDpi="300" verticalDpi="300" r:id="rId2"/>
  <drawing r:id="rId3"/>
  <tableParts count="1"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CD572240-C77A-4807-8051-A3EEEDD6309F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E7:E18</xm:sqref>
        </x14:conditionalFormatting>
        <x14:conditionalFormatting xmlns:xm="http://schemas.microsoft.com/office/excel/2006/main">
          <x14:cfRule type="dataBar" id="{6A6DF697-9E8B-46CB-8918-680A79EBE325}">
            <x14:dataBar minLength="0" maxLength="100" border="1" negativeBarBorderColorSameAsPositive="0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negativeBorderColor rgb="FFFF0000"/>
              <x14:axisColor rgb="FF000000"/>
            </x14:dataBar>
          </x14:cfRule>
          <xm:sqref>L2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8C461-CB1E-4695-AADC-67BFE6D9D705}">
  <dimension ref="C1:X18"/>
  <sheetViews>
    <sheetView showGridLines="0" zoomScale="40" zoomScaleNormal="40" workbookViewId="0"/>
  </sheetViews>
  <sheetFormatPr baseColWidth="10" defaultRowHeight="15" x14ac:dyDescent="0.25"/>
  <cols>
    <col min="2" max="2" width="33.28515625" bestFit="1" customWidth="1"/>
    <col min="3" max="3" width="84.85546875" customWidth="1"/>
    <col min="4" max="4" width="47" customWidth="1"/>
    <col min="9" max="9" width="16.140625" customWidth="1"/>
    <col min="11" max="11" width="21.85546875" customWidth="1"/>
  </cols>
  <sheetData>
    <row r="1" spans="3:24" ht="15" customHeight="1" x14ac:dyDescent="0.25">
      <c r="I1" s="11"/>
      <c r="J1" s="11"/>
      <c r="L1" s="10"/>
      <c r="M1" s="10"/>
      <c r="N1" s="10"/>
    </row>
    <row r="2" spans="3:24" ht="15" customHeight="1" x14ac:dyDescent="0.25">
      <c r="H2" s="51" t="s">
        <v>11</v>
      </c>
      <c r="I2" s="51"/>
      <c r="J2" s="51"/>
      <c r="K2" s="52" t="e">
        <f>K5/K4</f>
        <v>#DIV/0!</v>
      </c>
      <c r="L2" s="52"/>
      <c r="M2" s="52"/>
      <c r="N2" s="52"/>
    </row>
    <row r="3" spans="3:24" ht="54" customHeight="1" x14ac:dyDescent="0.25">
      <c r="F3" s="9"/>
      <c r="G3" s="9"/>
      <c r="H3" s="51"/>
      <c r="I3" s="51"/>
      <c r="J3" s="51"/>
      <c r="K3" s="52"/>
      <c r="L3" s="52"/>
      <c r="M3" s="52"/>
      <c r="N3" s="52"/>
    </row>
    <row r="4" spans="3:24" ht="54" customHeight="1" x14ac:dyDescent="0.25">
      <c r="F4" s="8"/>
      <c r="G4" s="8"/>
      <c r="H4" s="53" t="s">
        <v>6</v>
      </c>
      <c r="I4" s="53"/>
      <c r="J4" s="53"/>
      <c r="K4" s="54">
        <f>COUNTA(Tableau25729[Taches])</f>
        <v>0</v>
      </c>
      <c r="L4" s="54"/>
      <c r="M4" s="54"/>
      <c r="N4" s="54"/>
    </row>
    <row r="5" spans="3:24" ht="54" customHeight="1" x14ac:dyDescent="0.25">
      <c r="F5" s="8"/>
      <c r="G5" s="8"/>
      <c r="H5" s="53" t="s">
        <v>10</v>
      </c>
      <c r="I5" s="53"/>
      <c r="J5" s="53"/>
      <c r="K5" s="54">
        <f>SUM(Tableau25729[Statut])</f>
        <v>0</v>
      </c>
      <c r="L5" s="54"/>
      <c r="M5" s="54"/>
      <c r="N5" s="54"/>
    </row>
    <row r="6" spans="3:24" ht="54" customHeight="1" thickBot="1" x14ac:dyDescent="0.3">
      <c r="C6" s="7" t="s">
        <v>9</v>
      </c>
      <c r="D6" s="6" t="s">
        <v>8</v>
      </c>
    </row>
    <row r="7" spans="3:24" ht="48" customHeight="1" x14ac:dyDescent="0.25">
      <c r="C7" s="19"/>
      <c r="D7" s="5"/>
      <c r="H7" s="42" t="s">
        <v>7</v>
      </c>
      <c r="I7" s="43"/>
      <c r="J7" s="43"/>
      <c r="K7" s="43"/>
      <c r="L7" s="43"/>
      <c r="M7" s="43"/>
      <c r="N7" s="44"/>
    </row>
    <row r="8" spans="3:24" ht="48" customHeight="1" x14ac:dyDescent="0.25">
      <c r="C8" s="19"/>
      <c r="D8" s="5"/>
      <c r="H8" s="45"/>
      <c r="I8" s="46"/>
      <c r="J8" s="46"/>
      <c r="K8" s="46"/>
      <c r="L8" s="46"/>
      <c r="M8" s="46"/>
      <c r="N8" s="47"/>
    </row>
    <row r="9" spans="3:24" ht="48" customHeight="1" thickBot="1" x14ac:dyDescent="0.3">
      <c r="C9" s="19"/>
      <c r="D9" s="5"/>
      <c r="H9" s="48"/>
      <c r="I9" s="49"/>
      <c r="J9" s="49"/>
      <c r="K9" s="49"/>
      <c r="L9" s="49"/>
      <c r="M9" s="49"/>
      <c r="N9" s="50"/>
    </row>
    <row r="10" spans="3:24" ht="48" customHeight="1" x14ac:dyDescent="0.25">
      <c r="C10" s="19"/>
      <c r="D10" s="5"/>
      <c r="X10" t="s">
        <v>12</v>
      </c>
    </row>
    <row r="11" spans="3:24" ht="48" customHeight="1" x14ac:dyDescent="0.25">
      <c r="C11" s="19"/>
      <c r="D11" s="5"/>
    </row>
    <row r="12" spans="3:24" ht="48" customHeight="1" x14ac:dyDescent="0.25">
      <c r="C12" s="19"/>
      <c r="D12" s="5"/>
    </row>
    <row r="13" spans="3:24" ht="48" customHeight="1" x14ac:dyDescent="0.25">
      <c r="C13" s="19"/>
      <c r="D13" s="5"/>
    </row>
    <row r="14" spans="3:24" ht="48" customHeight="1" x14ac:dyDescent="0.25">
      <c r="C14" s="12"/>
      <c r="D14" s="5"/>
    </row>
    <row r="15" spans="3:24" ht="48" customHeight="1" x14ac:dyDescent="0.25">
      <c r="C15" s="13"/>
      <c r="D15" s="5"/>
    </row>
    <row r="16" spans="3:24" ht="48" customHeight="1" x14ac:dyDescent="0.25">
      <c r="C16" s="13"/>
      <c r="D16" s="5"/>
    </row>
    <row r="17" spans="3:4" ht="48" customHeight="1" x14ac:dyDescent="0.25">
      <c r="C17" s="13"/>
      <c r="D17" s="5"/>
    </row>
    <row r="18" spans="3:4" ht="48" customHeight="1" x14ac:dyDescent="0.25">
      <c r="C18" s="13"/>
      <c r="D18" s="5"/>
    </row>
  </sheetData>
  <mergeCells count="7">
    <mergeCell ref="H7:N9"/>
    <mergeCell ref="H2:J3"/>
    <mergeCell ref="K2:N3"/>
    <mergeCell ref="H4:J4"/>
    <mergeCell ref="K4:N4"/>
    <mergeCell ref="H5:J5"/>
    <mergeCell ref="K5:N5"/>
  </mergeCells>
  <conditionalFormatting sqref="C7:C18">
    <cfRule type="expression" dxfId="0" priority="1">
      <formula>$D7=1</formula>
    </cfRule>
  </conditionalFormatting>
  <conditionalFormatting sqref="K2">
    <cfRule type="dataBar" priority="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{A7F0D54A-6784-4973-A447-21A64F418A47}</x14:id>
        </ext>
      </extLst>
    </cfRule>
  </conditionalFormatting>
  <pageMargins left="0.7" right="0.7" top="0.75" bottom="0.75" header="0.3" footer="0.3"/>
  <pageSetup paperSize="9" orientation="portrait" horizontalDpi="300" verticalDpi="300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52B68B61-C9FE-475C-B164-92BEBBE5A2B2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D7:D18</xm:sqref>
        </x14:conditionalFormatting>
        <x14:conditionalFormatting xmlns:xm="http://schemas.microsoft.com/office/excel/2006/main">
          <x14:cfRule type="dataBar" id="{A7F0D54A-6784-4973-A447-21A64F418A47}">
            <x14:dataBar minLength="0" maxLength="100" border="1" negativeBarBorderColorSameAsPositive="0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negativeBorderColor rgb="FFFF0000"/>
              <x14:axisColor rgb="FF000000"/>
            </x14:dataBar>
          </x14:cfRule>
          <xm:sqref>K2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046C9-9C6A-4016-AF90-128EB4BB4526}">
  <sheetPr>
    <tabColor theme="7" tint="0.59999389629810485"/>
  </sheetPr>
  <dimension ref="F14:I22"/>
  <sheetViews>
    <sheetView workbookViewId="0">
      <selection activeCell="G17" sqref="G17"/>
    </sheetView>
  </sheetViews>
  <sheetFormatPr baseColWidth="10" defaultRowHeight="15" x14ac:dyDescent="0.25"/>
  <sheetData>
    <row r="14" spans="6:7" x14ac:dyDescent="0.25">
      <c r="F14" t="s">
        <v>0</v>
      </c>
    </row>
    <row r="16" spans="6:7" x14ac:dyDescent="0.25">
      <c r="G16" t="s">
        <v>3</v>
      </c>
    </row>
    <row r="19" spans="8:9" x14ac:dyDescent="0.25">
      <c r="I19" t="s">
        <v>1</v>
      </c>
    </row>
    <row r="22" spans="8:9" x14ac:dyDescent="0.25">
      <c r="H22" t="s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2E9B6-75C9-4F73-B909-2CB0CA7F798C}">
  <sheetPr>
    <tabColor rgb="FF7030A0"/>
  </sheetPr>
  <dimension ref="A1:AG34"/>
  <sheetViews>
    <sheetView zoomScale="64" zoomScaleNormal="70" workbookViewId="0"/>
  </sheetViews>
  <sheetFormatPr baseColWidth="10" defaultColWidth="9.140625" defaultRowHeight="15" x14ac:dyDescent="0.25"/>
  <cols>
    <col min="1" max="7" width="9.140625" style="1"/>
    <col min="8" max="8" width="22.140625" style="1" customWidth="1"/>
    <col min="9" max="16384" width="9.140625" style="1"/>
  </cols>
  <sheetData>
    <row r="1" spans="1:33" x14ac:dyDescent="0.25">
      <c r="A1"/>
      <c r="S1" s="4"/>
    </row>
    <row r="4" spans="1:33" ht="15.75" thickBot="1" x14ac:dyDescent="0.3"/>
    <row r="5" spans="1:33" x14ac:dyDescent="0.25">
      <c r="E5" s="29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1"/>
    </row>
    <row r="6" spans="1:33" x14ac:dyDescent="0.25">
      <c r="E6" s="32"/>
      <c r="AG6" s="33"/>
    </row>
    <row r="7" spans="1:33" x14ac:dyDescent="0.25">
      <c r="E7" s="32"/>
      <c r="AG7" s="33"/>
    </row>
    <row r="8" spans="1:33" x14ac:dyDescent="0.25">
      <c r="E8" s="32"/>
      <c r="AG8" s="33"/>
    </row>
    <row r="9" spans="1:33" x14ac:dyDescent="0.25">
      <c r="E9" s="32"/>
      <c r="AG9" s="33"/>
    </row>
    <row r="10" spans="1:33" x14ac:dyDescent="0.25">
      <c r="E10" s="32"/>
      <c r="AG10" s="33"/>
    </row>
    <row r="11" spans="1:33" x14ac:dyDescent="0.25">
      <c r="E11" s="32"/>
      <c r="T11" s="34" t="s">
        <v>4</v>
      </c>
      <c r="AG11" s="33"/>
    </row>
    <row r="12" spans="1:33" x14ac:dyDescent="0.25">
      <c r="E12" s="32"/>
      <c r="T12" s="35" t="s">
        <v>5</v>
      </c>
      <c r="AG12" s="33"/>
    </row>
    <row r="13" spans="1:33" x14ac:dyDescent="0.25">
      <c r="E13" s="32"/>
      <c r="AG13" s="33"/>
    </row>
    <row r="14" spans="1:33" x14ac:dyDescent="0.25">
      <c r="E14" s="32"/>
      <c r="H14" s="36"/>
      <c r="AG14" s="33"/>
    </row>
    <row r="15" spans="1:33" x14ac:dyDescent="0.25">
      <c r="E15" s="32"/>
      <c r="AG15" s="33"/>
    </row>
    <row r="16" spans="1:33" x14ac:dyDescent="0.25">
      <c r="E16" s="32"/>
      <c r="AG16" s="33"/>
    </row>
    <row r="17" spans="1:33" x14ac:dyDescent="0.25">
      <c r="E17" s="32"/>
      <c r="AG17" s="33"/>
    </row>
    <row r="18" spans="1:33" x14ac:dyDescent="0.25">
      <c r="E18" s="32"/>
      <c r="AG18" s="33"/>
    </row>
    <row r="19" spans="1:33" x14ac:dyDescent="0.25">
      <c r="E19" s="32"/>
      <c r="AG19" s="33"/>
    </row>
    <row r="20" spans="1:33" x14ac:dyDescent="0.25">
      <c r="E20" s="32"/>
      <c r="AG20" s="33"/>
    </row>
    <row r="21" spans="1:33" x14ac:dyDescent="0.25">
      <c r="A21" s="3"/>
      <c r="B21" s="3"/>
      <c r="C21" s="3"/>
      <c r="D21" s="3"/>
      <c r="E21" s="32"/>
      <c r="AG21" s="33"/>
    </row>
    <row r="22" spans="1:33" x14ac:dyDescent="0.25">
      <c r="E22" s="32"/>
      <c r="AG22" s="33"/>
    </row>
    <row r="23" spans="1:33" x14ac:dyDescent="0.25">
      <c r="E23" s="32"/>
      <c r="AG23" s="33"/>
    </row>
    <row r="24" spans="1:33" x14ac:dyDescent="0.25">
      <c r="E24" s="32"/>
      <c r="AG24" s="33"/>
    </row>
    <row r="25" spans="1:33" x14ac:dyDescent="0.25">
      <c r="E25" s="32"/>
      <c r="AG25" s="33"/>
    </row>
    <row r="26" spans="1:33" x14ac:dyDescent="0.25">
      <c r="E26" s="32"/>
      <c r="AG26" s="33"/>
    </row>
    <row r="27" spans="1:33" x14ac:dyDescent="0.25">
      <c r="E27" s="32"/>
      <c r="AG27" s="33"/>
    </row>
    <row r="28" spans="1:33" x14ac:dyDescent="0.25">
      <c r="E28" s="32"/>
      <c r="AG28" s="33"/>
    </row>
    <row r="29" spans="1:33" ht="90.6" customHeight="1" thickBot="1" x14ac:dyDescent="0.3">
      <c r="B29" s="3"/>
      <c r="C29" s="3"/>
      <c r="D29" s="3"/>
      <c r="E29" s="37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9"/>
    </row>
    <row r="34" spans="31:31" x14ac:dyDescent="0.25">
      <c r="AE34" s="2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34649-9C5E-4F98-A12D-1CECA0B61D98}">
  <sheetPr>
    <tabColor rgb="FF92D050"/>
  </sheetPr>
  <dimension ref="C1:X17"/>
  <sheetViews>
    <sheetView showGridLines="0" zoomScale="40" zoomScaleNormal="40" workbookViewId="0"/>
  </sheetViews>
  <sheetFormatPr baseColWidth="10" defaultRowHeight="15" x14ac:dyDescent="0.25"/>
  <cols>
    <col min="2" max="2" width="33.28515625" bestFit="1" customWidth="1"/>
    <col min="3" max="3" width="112" customWidth="1"/>
    <col min="4" max="4" width="47" customWidth="1"/>
    <col min="9" max="9" width="16.140625" customWidth="1"/>
    <col min="11" max="11" width="21.85546875" customWidth="1"/>
  </cols>
  <sheetData>
    <row r="1" spans="3:24" ht="15" customHeight="1" x14ac:dyDescent="0.25">
      <c r="I1" s="11"/>
      <c r="J1" s="11"/>
      <c r="L1" s="10"/>
      <c r="M1" s="10"/>
      <c r="N1" s="10"/>
    </row>
    <row r="2" spans="3:24" ht="15" customHeight="1" x14ac:dyDescent="0.25">
      <c r="H2" s="51" t="s">
        <v>11</v>
      </c>
      <c r="I2" s="51"/>
      <c r="J2" s="51"/>
      <c r="K2" s="52">
        <f>K5/K4</f>
        <v>0</v>
      </c>
      <c r="L2" s="52"/>
      <c r="M2" s="52"/>
      <c r="N2" s="52"/>
    </row>
    <row r="3" spans="3:24" ht="54" customHeight="1" x14ac:dyDescent="0.25">
      <c r="F3" s="9"/>
      <c r="G3" s="9"/>
      <c r="H3" s="51"/>
      <c r="I3" s="51"/>
      <c r="J3" s="51"/>
      <c r="K3" s="52"/>
      <c r="L3" s="52"/>
      <c r="M3" s="52"/>
      <c r="N3" s="52"/>
    </row>
    <row r="4" spans="3:24" ht="54" customHeight="1" x14ac:dyDescent="0.25">
      <c r="F4" s="8"/>
      <c r="G4" s="8"/>
      <c r="H4" s="53" t="s">
        <v>6</v>
      </c>
      <c r="I4" s="53"/>
      <c r="J4" s="53"/>
      <c r="K4" s="54">
        <f>COUNTA(Tableau2539[Taches])</f>
        <v>9</v>
      </c>
      <c r="L4" s="54"/>
      <c r="M4" s="54"/>
      <c r="N4" s="54"/>
    </row>
    <row r="5" spans="3:24" ht="25.5" customHeight="1" x14ac:dyDescent="0.25">
      <c r="F5" s="8"/>
      <c r="G5" s="8"/>
      <c r="H5" s="53" t="s">
        <v>10</v>
      </c>
      <c r="I5" s="53"/>
      <c r="J5" s="53"/>
      <c r="K5" s="54">
        <f>SUM(Tableau2539[Statut])</f>
        <v>0</v>
      </c>
      <c r="L5" s="54"/>
      <c r="M5" s="54"/>
      <c r="N5" s="54"/>
    </row>
    <row r="6" spans="3:24" ht="54" customHeight="1" thickBot="1" x14ac:dyDescent="0.3">
      <c r="C6" s="7" t="s">
        <v>9</v>
      </c>
      <c r="D6" s="6" t="s">
        <v>8</v>
      </c>
    </row>
    <row r="7" spans="3:24" ht="42.75" customHeight="1" x14ac:dyDescent="0.25">
      <c r="C7" s="12" t="s">
        <v>13</v>
      </c>
      <c r="D7" s="5"/>
      <c r="H7" s="42" t="s">
        <v>7</v>
      </c>
      <c r="I7" s="43"/>
      <c r="J7" s="43"/>
      <c r="K7" s="43"/>
      <c r="L7" s="43"/>
      <c r="M7" s="43"/>
      <c r="N7" s="44"/>
    </row>
    <row r="8" spans="3:24" ht="42.75" customHeight="1" x14ac:dyDescent="0.25">
      <c r="C8" s="12" t="s">
        <v>14</v>
      </c>
      <c r="D8" s="5"/>
      <c r="H8" s="45"/>
      <c r="I8" s="46"/>
      <c r="J8" s="46"/>
      <c r="K8" s="46"/>
      <c r="L8" s="46"/>
      <c r="M8" s="46"/>
      <c r="N8" s="47"/>
    </row>
    <row r="9" spans="3:24" ht="42.75" customHeight="1" thickBot="1" x14ac:dyDescent="0.3">
      <c r="C9" s="12" t="s">
        <v>15</v>
      </c>
      <c r="D9" s="5"/>
      <c r="H9" s="48"/>
      <c r="I9" s="49"/>
      <c r="J9" s="49"/>
      <c r="K9" s="49"/>
      <c r="L9" s="49"/>
      <c r="M9" s="49"/>
      <c r="N9" s="50"/>
    </row>
    <row r="10" spans="3:24" ht="42.75" customHeight="1" x14ac:dyDescent="0.25">
      <c r="C10" s="12" t="s">
        <v>17</v>
      </c>
      <c r="D10" s="5"/>
      <c r="X10" t="s">
        <v>12</v>
      </c>
    </row>
    <row r="11" spans="3:24" ht="42.75" customHeight="1" x14ac:dyDescent="0.25">
      <c r="C11" s="12" t="s">
        <v>18</v>
      </c>
      <c r="D11" s="5"/>
    </row>
    <row r="12" spans="3:24" ht="42.75" customHeight="1" x14ac:dyDescent="0.25">
      <c r="C12" s="12" t="s">
        <v>16</v>
      </c>
      <c r="D12" s="5"/>
    </row>
    <row r="13" spans="3:24" ht="42.75" customHeight="1" x14ac:dyDescent="0.25">
      <c r="C13" s="12" t="s">
        <v>19</v>
      </c>
      <c r="D13" s="5"/>
    </row>
    <row r="14" spans="3:24" ht="42.75" customHeight="1" x14ac:dyDescent="0.25">
      <c r="C14" s="12" t="s">
        <v>23</v>
      </c>
      <c r="D14" s="5"/>
    </row>
    <row r="15" spans="3:24" ht="42.75" customHeight="1" x14ac:dyDescent="0.25">
      <c r="C15" s="12" t="s">
        <v>33</v>
      </c>
      <c r="D15" s="5"/>
    </row>
    <row r="16" spans="3:24" ht="42.75" customHeight="1" x14ac:dyDescent="0.25">
      <c r="C16" s="12"/>
      <c r="D16" s="5"/>
    </row>
    <row r="17" spans="3:4" ht="42.75" customHeight="1" x14ac:dyDescent="0.25">
      <c r="C17" s="12"/>
      <c r="D17" s="5"/>
    </row>
  </sheetData>
  <mergeCells count="7">
    <mergeCell ref="H7:N9"/>
    <mergeCell ref="H2:J3"/>
    <mergeCell ref="K2:N3"/>
    <mergeCell ref="H4:J4"/>
    <mergeCell ref="K4:N4"/>
    <mergeCell ref="H5:J5"/>
    <mergeCell ref="K5:N5"/>
  </mergeCells>
  <conditionalFormatting sqref="C7:C17">
    <cfRule type="expression" dxfId="25" priority="2">
      <formula>$D7=1</formula>
    </cfRule>
  </conditionalFormatting>
  <conditionalFormatting sqref="K2">
    <cfRule type="dataBar" priority="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{1752BA11-E955-451B-8F1D-D95B5FEEE00C}</x14:id>
        </ext>
      </extLst>
    </cfRule>
  </conditionalFormatting>
  <pageMargins left="0.7" right="0.7" top="0.75" bottom="0.75" header="0.3" footer="0.3"/>
  <pageSetup paperSize="9" orientation="portrait" horizontalDpi="300" verticalDpi="300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C354A02D-487F-47B4-B708-0FA7D3BA70BD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D7:D17</xm:sqref>
        </x14:conditionalFormatting>
        <x14:conditionalFormatting xmlns:xm="http://schemas.microsoft.com/office/excel/2006/main">
          <x14:cfRule type="dataBar" id="{1752BA11-E955-451B-8F1D-D95B5FEEE00C}">
            <x14:dataBar minLength="0" maxLength="100" border="1" negativeBarBorderColorSameAsPositive="0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negativeBorderColor rgb="FFFF0000"/>
              <x14:axisColor rgb="FF000000"/>
            </x14:dataBar>
          </x14:cfRule>
          <xm:sqref>K2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B775E-BE0E-4FE0-9CC0-6974A8CE5D5F}">
  <sheetPr>
    <tabColor theme="4"/>
  </sheetPr>
  <dimension ref="C1:X22"/>
  <sheetViews>
    <sheetView showGridLines="0" zoomScale="40" zoomScaleNormal="40" workbookViewId="0">
      <selection activeCell="I16" sqref="I16"/>
    </sheetView>
  </sheetViews>
  <sheetFormatPr baseColWidth="10" defaultRowHeight="15" x14ac:dyDescent="0.25"/>
  <cols>
    <col min="2" max="2" width="33.28515625" bestFit="1" customWidth="1"/>
    <col min="3" max="3" width="84.85546875" customWidth="1"/>
    <col min="4" max="4" width="47" customWidth="1"/>
    <col min="9" max="9" width="16.140625" customWidth="1"/>
    <col min="11" max="11" width="21.85546875" customWidth="1"/>
  </cols>
  <sheetData>
    <row r="1" spans="3:24" ht="15" customHeight="1" x14ac:dyDescent="0.25">
      <c r="I1" s="11"/>
      <c r="J1" s="11"/>
      <c r="L1" s="10"/>
      <c r="M1" s="10"/>
      <c r="N1" s="10"/>
    </row>
    <row r="2" spans="3:24" ht="15" customHeight="1" x14ac:dyDescent="0.25">
      <c r="H2" s="51" t="s">
        <v>11</v>
      </c>
      <c r="I2" s="51"/>
      <c r="J2" s="51"/>
      <c r="K2" s="52">
        <f>K5/K4</f>
        <v>0</v>
      </c>
      <c r="L2" s="52"/>
      <c r="M2" s="52"/>
      <c r="N2" s="52"/>
    </row>
    <row r="3" spans="3:24" ht="54" customHeight="1" x14ac:dyDescent="0.25">
      <c r="F3" s="9"/>
      <c r="G3" s="9"/>
      <c r="H3" s="51"/>
      <c r="I3" s="51"/>
      <c r="J3" s="51"/>
      <c r="K3" s="52"/>
      <c r="L3" s="52"/>
      <c r="M3" s="52"/>
      <c r="N3" s="52"/>
    </row>
    <row r="4" spans="3:24" ht="54" customHeight="1" x14ac:dyDescent="0.25">
      <c r="F4" s="8"/>
      <c r="G4" s="8"/>
      <c r="H4" s="53" t="s">
        <v>6</v>
      </c>
      <c r="I4" s="53"/>
      <c r="J4" s="53"/>
      <c r="K4" s="54">
        <f>COUNTA(Tableau25310[Taches])</f>
        <v>16</v>
      </c>
      <c r="L4" s="54"/>
      <c r="M4" s="54"/>
      <c r="N4" s="54"/>
    </row>
    <row r="5" spans="3:24" ht="25.5" customHeight="1" x14ac:dyDescent="0.25">
      <c r="F5" s="8"/>
      <c r="G5" s="8"/>
      <c r="H5" s="53" t="s">
        <v>10</v>
      </c>
      <c r="I5" s="53"/>
      <c r="J5" s="53"/>
      <c r="K5" s="54">
        <f>SUM(Tableau25310[Statut])</f>
        <v>0</v>
      </c>
      <c r="L5" s="54"/>
      <c r="M5" s="54"/>
      <c r="N5" s="54"/>
    </row>
    <row r="6" spans="3:24" ht="54" customHeight="1" thickBot="1" x14ac:dyDescent="0.3">
      <c r="C6" s="7" t="s">
        <v>9</v>
      </c>
      <c r="D6" s="6" t="s">
        <v>8</v>
      </c>
    </row>
    <row r="7" spans="3:24" ht="42.75" customHeight="1" x14ac:dyDescent="0.25">
      <c r="C7" s="13" t="s">
        <v>20</v>
      </c>
      <c r="D7" s="5"/>
      <c r="H7" s="42" t="s">
        <v>7</v>
      </c>
      <c r="I7" s="43"/>
      <c r="J7" s="43"/>
      <c r="K7" s="43"/>
      <c r="L7" s="43"/>
      <c r="M7" s="43"/>
      <c r="N7" s="44"/>
    </row>
    <row r="8" spans="3:24" ht="42.75" customHeight="1" x14ac:dyDescent="0.25">
      <c r="C8" s="13" t="s">
        <v>22</v>
      </c>
      <c r="D8" s="5"/>
      <c r="H8" s="45"/>
      <c r="I8" s="46"/>
      <c r="J8" s="46"/>
      <c r="K8" s="46"/>
      <c r="L8" s="46"/>
      <c r="M8" s="46"/>
      <c r="N8" s="47"/>
    </row>
    <row r="9" spans="3:24" ht="42.75" customHeight="1" thickBot="1" x14ac:dyDescent="0.3">
      <c r="C9" s="13" t="s">
        <v>24</v>
      </c>
      <c r="D9" s="5"/>
      <c r="H9" s="48"/>
      <c r="I9" s="49"/>
      <c r="J9" s="49"/>
      <c r="K9" s="49"/>
      <c r="L9" s="49"/>
      <c r="M9" s="49"/>
      <c r="N9" s="50"/>
    </row>
    <row r="10" spans="3:24" ht="42.75" customHeight="1" x14ac:dyDescent="0.25">
      <c r="C10" s="12" t="s">
        <v>25</v>
      </c>
      <c r="D10" s="5"/>
      <c r="X10" t="s">
        <v>12</v>
      </c>
    </row>
    <row r="11" spans="3:24" ht="42.75" customHeight="1" x14ac:dyDescent="0.25">
      <c r="C11" s="12" t="s">
        <v>26</v>
      </c>
      <c r="D11" s="5"/>
    </row>
    <row r="12" spans="3:24" ht="42.75" customHeight="1" x14ac:dyDescent="0.25">
      <c r="C12" s="12" t="s">
        <v>29</v>
      </c>
      <c r="D12" s="5"/>
    </row>
    <row r="13" spans="3:24" ht="42.75" customHeight="1" x14ac:dyDescent="0.55000000000000004">
      <c r="C13" s="41" t="s">
        <v>27</v>
      </c>
      <c r="D13" s="5"/>
      <c r="J13" s="40"/>
    </row>
    <row r="14" spans="3:24" ht="42.6" customHeight="1" x14ac:dyDescent="0.25">
      <c r="C14" s="13" t="s">
        <v>28</v>
      </c>
      <c r="D14" s="5"/>
    </row>
    <row r="15" spans="3:24" ht="42.6" customHeight="1" x14ac:dyDescent="0.25">
      <c r="C15" s="15" t="s">
        <v>30</v>
      </c>
      <c r="D15" s="5"/>
    </row>
    <row r="16" spans="3:24" ht="42.6" customHeight="1" x14ac:dyDescent="0.25">
      <c r="C16" s="12" t="s">
        <v>21</v>
      </c>
      <c r="D16" s="5"/>
    </row>
    <row r="17" spans="3:4" ht="42.6" customHeight="1" x14ac:dyDescent="0.25">
      <c r="C17" s="13" t="s">
        <v>34</v>
      </c>
      <c r="D17" s="5"/>
    </row>
    <row r="18" spans="3:4" ht="42.6" customHeight="1" x14ac:dyDescent="0.25">
      <c r="C18" s="13" t="s">
        <v>31</v>
      </c>
      <c r="D18" s="5"/>
    </row>
    <row r="19" spans="3:4" ht="42.6" customHeight="1" x14ac:dyDescent="0.25">
      <c r="C19" s="13" t="s">
        <v>32</v>
      </c>
      <c r="D19" s="5"/>
    </row>
    <row r="20" spans="3:4" ht="42.75" customHeight="1" x14ac:dyDescent="0.25">
      <c r="C20" s="12" t="s">
        <v>35</v>
      </c>
      <c r="D20" s="5"/>
    </row>
    <row r="21" spans="3:4" ht="51.6" customHeight="1" x14ac:dyDescent="0.25">
      <c r="C21" s="12" t="s">
        <v>36</v>
      </c>
      <c r="D21" s="5"/>
    </row>
    <row r="22" spans="3:4" ht="51.6" customHeight="1" x14ac:dyDescent="0.25">
      <c r="C22" s="13" t="s">
        <v>103</v>
      </c>
      <c r="D22" s="5"/>
    </row>
  </sheetData>
  <mergeCells count="7">
    <mergeCell ref="H7:N9"/>
    <mergeCell ref="H2:J3"/>
    <mergeCell ref="K2:N3"/>
    <mergeCell ref="H4:J4"/>
    <mergeCell ref="K4:N4"/>
    <mergeCell ref="H5:J5"/>
    <mergeCell ref="K5:N5"/>
  </mergeCells>
  <conditionalFormatting sqref="C7:C22">
    <cfRule type="expression" dxfId="24" priority="2">
      <formula>$D7=1</formula>
    </cfRule>
  </conditionalFormatting>
  <conditionalFormatting sqref="K2">
    <cfRule type="dataBar" priority="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{57F355A1-10D5-4EB0-848E-F38A531363E0}</x14:id>
        </ext>
      </extLst>
    </cfRule>
  </conditionalFormatting>
  <hyperlinks>
    <hyperlink ref="C13" r:id="rId1" xr:uid="{5337D6E8-9767-45CB-8730-17DB5A632184}"/>
  </hyperlinks>
  <pageMargins left="0.7" right="0.7" top="0.75" bottom="0.75" header="0.3" footer="0.3"/>
  <pageSetup paperSize="9" orientation="portrait" horizontalDpi="300" verticalDpi="300" r:id="rId2"/>
  <drawing r:id="rId3"/>
  <tableParts count="1"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5576E2C3-4F15-4F05-B495-D86D9FDBE11E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D7:D22</xm:sqref>
        </x14:conditionalFormatting>
        <x14:conditionalFormatting xmlns:xm="http://schemas.microsoft.com/office/excel/2006/main">
          <x14:cfRule type="dataBar" id="{57F355A1-10D5-4EB0-848E-F38A531363E0}">
            <x14:dataBar minLength="0" maxLength="100" border="1" negativeBarBorderColorSameAsPositive="0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negativeBorderColor rgb="FFFF0000"/>
              <x14:axisColor rgb="FF000000"/>
            </x14:dataBar>
          </x14:cfRule>
          <xm:sqref>K2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9331D-26A0-41C8-8D9A-DA25071646A5}">
  <sheetPr>
    <tabColor theme="4"/>
  </sheetPr>
  <dimension ref="C1:X39"/>
  <sheetViews>
    <sheetView showGridLines="0" zoomScale="44" zoomScaleNormal="40" workbookViewId="0"/>
  </sheetViews>
  <sheetFormatPr baseColWidth="10" defaultRowHeight="15" x14ac:dyDescent="0.25"/>
  <cols>
    <col min="2" max="2" width="33.28515625" bestFit="1" customWidth="1"/>
    <col min="3" max="3" width="84.85546875" customWidth="1"/>
    <col min="4" max="4" width="47" customWidth="1"/>
    <col min="9" max="9" width="16.140625" customWidth="1"/>
    <col min="11" max="11" width="21.85546875" customWidth="1"/>
  </cols>
  <sheetData>
    <row r="1" spans="3:24" ht="15" customHeight="1" x14ac:dyDescent="0.25">
      <c r="I1" s="11"/>
      <c r="J1" s="11"/>
      <c r="L1" s="10"/>
      <c r="M1" s="10"/>
      <c r="N1" s="10"/>
    </row>
    <row r="2" spans="3:24" ht="15" customHeight="1" x14ac:dyDescent="0.25">
      <c r="H2" s="51" t="s">
        <v>11</v>
      </c>
      <c r="I2" s="51"/>
      <c r="J2" s="51"/>
      <c r="K2" s="52">
        <f>K5/K4</f>
        <v>0</v>
      </c>
      <c r="L2" s="52"/>
      <c r="M2" s="52"/>
      <c r="N2" s="52"/>
    </row>
    <row r="3" spans="3:24" ht="54" customHeight="1" x14ac:dyDescent="0.25">
      <c r="F3" s="9"/>
      <c r="G3" s="9"/>
      <c r="H3" s="51"/>
      <c r="I3" s="51"/>
      <c r="J3" s="51"/>
      <c r="K3" s="52"/>
      <c r="L3" s="52"/>
      <c r="M3" s="52"/>
      <c r="N3" s="52"/>
    </row>
    <row r="4" spans="3:24" ht="54" customHeight="1" x14ac:dyDescent="0.25">
      <c r="F4" s="8"/>
      <c r="G4" s="8"/>
      <c r="H4" s="53" t="s">
        <v>6</v>
      </c>
      <c r="I4" s="53"/>
      <c r="J4" s="53"/>
      <c r="K4" s="54">
        <f>COUNTA(Tableau25311[Taches])</f>
        <v>28</v>
      </c>
      <c r="L4" s="54"/>
      <c r="M4" s="54"/>
      <c r="N4" s="54"/>
    </row>
    <row r="5" spans="3:24" ht="25.5" customHeight="1" x14ac:dyDescent="0.25">
      <c r="F5" s="8"/>
      <c r="G5" s="8"/>
      <c r="H5" s="53" t="s">
        <v>10</v>
      </c>
      <c r="I5" s="53"/>
      <c r="J5" s="53"/>
      <c r="K5" s="54">
        <f>SUM(Tableau25311[Statut])</f>
        <v>0</v>
      </c>
      <c r="L5" s="54"/>
      <c r="M5" s="54"/>
      <c r="N5" s="54"/>
    </row>
    <row r="6" spans="3:24" ht="54" customHeight="1" thickBot="1" x14ac:dyDescent="0.3">
      <c r="C6" s="7" t="s">
        <v>9</v>
      </c>
      <c r="D6" s="6" t="s">
        <v>8</v>
      </c>
    </row>
    <row r="7" spans="3:24" ht="42.75" customHeight="1" x14ac:dyDescent="0.25">
      <c r="C7" s="13" t="s">
        <v>37</v>
      </c>
      <c r="D7" s="5"/>
      <c r="H7" s="42" t="s">
        <v>7</v>
      </c>
      <c r="I7" s="43"/>
      <c r="J7" s="43"/>
      <c r="K7" s="43"/>
      <c r="L7" s="43"/>
      <c r="M7" s="43"/>
      <c r="N7" s="44"/>
    </row>
    <row r="8" spans="3:24" ht="42.75" customHeight="1" x14ac:dyDescent="0.25">
      <c r="C8" s="13" t="s">
        <v>54</v>
      </c>
      <c r="D8" s="5"/>
      <c r="H8" s="45"/>
      <c r="I8" s="46"/>
      <c r="J8" s="46"/>
      <c r="K8" s="46"/>
      <c r="L8" s="46"/>
      <c r="M8" s="46"/>
      <c r="N8" s="47"/>
    </row>
    <row r="9" spans="3:24" ht="42.75" customHeight="1" thickBot="1" x14ac:dyDescent="0.3">
      <c r="C9" s="13" t="s">
        <v>38</v>
      </c>
      <c r="D9" s="5"/>
      <c r="H9" s="48"/>
      <c r="I9" s="49"/>
      <c r="J9" s="49"/>
      <c r="K9" s="49"/>
      <c r="L9" s="49"/>
      <c r="M9" s="49"/>
      <c r="N9" s="50"/>
    </row>
    <row r="10" spans="3:24" ht="42.75" customHeight="1" x14ac:dyDescent="0.25">
      <c r="C10" s="12" t="s">
        <v>39</v>
      </c>
      <c r="D10" s="5"/>
      <c r="X10" t="s">
        <v>12</v>
      </c>
    </row>
    <row r="11" spans="3:24" ht="42.75" customHeight="1" x14ac:dyDescent="0.25">
      <c r="C11" s="12" t="s">
        <v>40</v>
      </c>
      <c r="D11" s="5"/>
    </row>
    <row r="12" spans="3:24" ht="42.75" customHeight="1" x14ac:dyDescent="0.25">
      <c r="C12" s="13" t="s">
        <v>50</v>
      </c>
      <c r="D12" s="5"/>
    </row>
    <row r="13" spans="3:24" ht="42.75" customHeight="1" x14ac:dyDescent="0.25">
      <c r="C13" s="13" t="s">
        <v>51</v>
      </c>
      <c r="D13" s="5"/>
    </row>
    <row r="14" spans="3:24" ht="42.75" customHeight="1" x14ac:dyDescent="0.25">
      <c r="C14" s="13" t="s">
        <v>56</v>
      </c>
      <c r="D14" s="5"/>
    </row>
    <row r="15" spans="3:24" ht="42.75" customHeight="1" x14ac:dyDescent="0.25">
      <c r="C15" s="13" t="s">
        <v>57</v>
      </c>
      <c r="D15" s="5"/>
    </row>
    <row r="16" spans="3:24" ht="42.75" customHeight="1" x14ac:dyDescent="0.25">
      <c r="C16" s="13" t="s">
        <v>58</v>
      </c>
      <c r="D16" s="5"/>
    </row>
    <row r="17" spans="3:4" ht="42.75" customHeight="1" x14ac:dyDescent="0.25">
      <c r="C17" s="13" t="s">
        <v>59</v>
      </c>
      <c r="D17" s="5"/>
    </row>
    <row r="18" spans="3:4" ht="42.6" customHeight="1" x14ac:dyDescent="0.25">
      <c r="C18" s="13" t="s">
        <v>43</v>
      </c>
      <c r="D18" s="5"/>
    </row>
    <row r="19" spans="3:4" ht="42.75" customHeight="1" x14ac:dyDescent="0.25">
      <c r="C19" s="12" t="s">
        <v>42</v>
      </c>
      <c r="D19" s="5"/>
    </row>
    <row r="20" spans="3:4" ht="42.75" customHeight="1" x14ac:dyDescent="0.25">
      <c r="C20" s="13" t="s">
        <v>55</v>
      </c>
      <c r="D20" s="5"/>
    </row>
    <row r="21" spans="3:4" ht="42.75" customHeight="1" x14ac:dyDescent="0.25">
      <c r="C21" s="12" t="s">
        <v>41</v>
      </c>
      <c r="D21" s="5"/>
    </row>
    <row r="22" spans="3:4" ht="42.75" customHeight="1" x14ac:dyDescent="0.25">
      <c r="C22" s="12" t="s">
        <v>44</v>
      </c>
      <c r="D22" s="5"/>
    </row>
    <row r="23" spans="3:4" ht="42.75" customHeight="1" x14ac:dyDescent="0.25">
      <c r="C23" s="12" t="s">
        <v>45</v>
      </c>
      <c r="D23" s="5"/>
    </row>
    <row r="24" spans="3:4" ht="42.75" customHeight="1" x14ac:dyDescent="0.25">
      <c r="C24" s="13" t="s">
        <v>46</v>
      </c>
      <c r="D24" s="5"/>
    </row>
    <row r="25" spans="3:4" ht="42.75" customHeight="1" x14ac:dyDescent="0.25">
      <c r="C25" s="13" t="s">
        <v>47</v>
      </c>
      <c r="D25" s="5"/>
    </row>
    <row r="26" spans="3:4" ht="42.75" customHeight="1" x14ac:dyDescent="0.25">
      <c r="C26" s="13" t="s">
        <v>48</v>
      </c>
      <c r="D26" s="5"/>
    </row>
    <row r="27" spans="3:4" ht="42.75" customHeight="1" x14ac:dyDescent="0.25">
      <c r="C27" s="13" t="s">
        <v>49</v>
      </c>
      <c r="D27" s="5"/>
    </row>
    <row r="28" spans="3:4" ht="42.75" customHeight="1" x14ac:dyDescent="0.25">
      <c r="C28" s="13" t="s">
        <v>52</v>
      </c>
      <c r="D28" s="5"/>
    </row>
    <row r="29" spans="3:4" ht="42.75" customHeight="1" x14ac:dyDescent="0.25">
      <c r="C29" s="13" t="s">
        <v>53</v>
      </c>
      <c r="D29" s="5"/>
    </row>
    <row r="30" spans="3:4" ht="42.75" customHeight="1" x14ac:dyDescent="0.25">
      <c r="C30" s="13" t="s">
        <v>60</v>
      </c>
      <c r="D30" s="5"/>
    </row>
    <row r="31" spans="3:4" ht="42.75" customHeight="1" x14ac:dyDescent="0.25">
      <c r="C31" s="13" t="s">
        <v>61</v>
      </c>
      <c r="D31" s="5"/>
    </row>
    <row r="32" spans="3:4" ht="42.75" customHeight="1" x14ac:dyDescent="0.25">
      <c r="C32" s="13" t="s">
        <v>62</v>
      </c>
      <c r="D32" s="5"/>
    </row>
    <row r="33" spans="3:4" ht="42.75" customHeight="1" x14ac:dyDescent="0.25">
      <c r="C33" s="13" t="s">
        <v>63</v>
      </c>
      <c r="D33" s="5"/>
    </row>
    <row r="34" spans="3:4" ht="42.75" customHeight="1" x14ac:dyDescent="0.25">
      <c r="C34" s="13" t="s">
        <v>64</v>
      </c>
      <c r="D34" s="5"/>
    </row>
    <row r="35" spans="3:4" ht="42.75" customHeight="1" x14ac:dyDescent="0.25">
      <c r="C35" s="12"/>
      <c r="D35" s="5"/>
    </row>
    <row r="36" spans="3:4" ht="42.75" customHeight="1" x14ac:dyDescent="0.25">
      <c r="C36" s="12"/>
      <c r="D36" s="5"/>
    </row>
    <row r="37" spans="3:4" ht="42.75" customHeight="1" x14ac:dyDescent="0.25">
      <c r="C37" s="12"/>
      <c r="D37" s="5"/>
    </row>
    <row r="38" spans="3:4" ht="42.75" customHeight="1" x14ac:dyDescent="0.25">
      <c r="C38" s="12"/>
      <c r="D38" s="5"/>
    </row>
    <row r="39" spans="3:4" ht="42.75" customHeight="1" x14ac:dyDescent="0.25">
      <c r="C39" s="12"/>
      <c r="D39" s="5"/>
    </row>
  </sheetData>
  <mergeCells count="7">
    <mergeCell ref="H7:N9"/>
    <mergeCell ref="H2:J3"/>
    <mergeCell ref="K2:N3"/>
    <mergeCell ref="H4:J4"/>
    <mergeCell ref="K4:N4"/>
    <mergeCell ref="H5:J5"/>
    <mergeCell ref="K5:N5"/>
  </mergeCells>
  <conditionalFormatting sqref="C7:C39">
    <cfRule type="expression" dxfId="23" priority="2">
      <formula>$D7=1</formula>
    </cfRule>
  </conditionalFormatting>
  <conditionalFormatting sqref="K2">
    <cfRule type="dataBar" priority="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{54F31B2A-A537-4F5A-9864-6AEBD7F439C4}</x14:id>
        </ext>
      </extLst>
    </cfRule>
  </conditionalFormatting>
  <pageMargins left="0.7" right="0.7" top="0.75" bottom="0.75" header="0.3" footer="0.3"/>
  <pageSetup paperSize="9" orientation="portrait" horizontalDpi="300" verticalDpi="300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01AEFFA0-5659-49F3-B5F1-836CD8525086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D7:D39</xm:sqref>
        </x14:conditionalFormatting>
        <x14:conditionalFormatting xmlns:xm="http://schemas.microsoft.com/office/excel/2006/main">
          <x14:cfRule type="dataBar" id="{54F31B2A-A537-4F5A-9864-6AEBD7F439C4}">
            <x14:dataBar minLength="0" maxLength="100" border="1" negativeBarBorderColorSameAsPositive="0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negativeBorderColor rgb="FFFF0000"/>
              <x14:axisColor rgb="FF000000"/>
            </x14:dataBar>
          </x14:cfRule>
          <xm:sqref>K2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66D27-93CD-49C9-BCE0-D40619C8F55E}">
  <sheetPr>
    <tabColor theme="4"/>
  </sheetPr>
  <dimension ref="C1:X41"/>
  <sheetViews>
    <sheetView showGridLines="0" zoomScale="40" zoomScaleNormal="40" workbookViewId="0"/>
  </sheetViews>
  <sheetFormatPr baseColWidth="10" defaultRowHeight="15" x14ac:dyDescent="0.25"/>
  <cols>
    <col min="2" max="2" width="33.28515625" bestFit="1" customWidth="1"/>
    <col min="3" max="3" width="84.85546875" customWidth="1"/>
    <col min="4" max="4" width="47" customWidth="1"/>
    <col min="9" max="9" width="16.140625" customWidth="1"/>
    <col min="11" max="11" width="21.85546875" customWidth="1"/>
  </cols>
  <sheetData>
    <row r="1" spans="3:24" ht="15" customHeight="1" x14ac:dyDescent="0.25">
      <c r="I1" s="11"/>
      <c r="J1" s="11"/>
      <c r="L1" s="10"/>
      <c r="M1" s="10"/>
      <c r="N1" s="10"/>
    </row>
    <row r="2" spans="3:24" ht="15" customHeight="1" x14ac:dyDescent="0.25">
      <c r="H2" s="51" t="s">
        <v>11</v>
      </c>
      <c r="I2" s="51"/>
      <c r="J2" s="51"/>
      <c r="K2" s="52">
        <f>K5/K4</f>
        <v>0</v>
      </c>
      <c r="L2" s="52"/>
      <c r="M2" s="52"/>
      <c r="N2" s="52"/>
    </row>
    <row r="3" spans="3:24" ht="54" customHeight="1" x14ac:dyDescent="0.25">
      <c r="F3" s="9"/>
      <c r="G3" s="9"/>
      <c r="H3" s="51"/>
      <c r="I3" s="51"/>
      <c r="J3" s="51"/>
      <c r="K3" s="52"/>
      <c r="L3" s="52"/>
      <c r="M3" s="52"/>
      <c r="N3" s="52"/>
    </row>
    <row r="4" spans="3:24" ht="54" customHeight="1" x14ac:dyDescent="0.25">
      <c r="F4" s="8"/>
      <c r="G4" s="8"/>
      <c r="H4" s="53" t="s">
        <v>6</v>
      </c>
      <c r="I4" s="53"/>
      <c r="J4" s="53"/>
      <c r="K4" s="54">
        <f>COUNTA(Tableau25312[Taches])</f>
        <v>11</v>
      </c>
      <c r="L4" s="54"/>
      <c r="M4" s="54"/>
      <c r="N4" s="54"/>
    </row>
    <row r="5" spans="3:24" ht="25.5" customHeight="1" x14ac:dyDescent="0.25">
      <c r="F5" s="8"/>
      <c r="G5" s="8"/>
      <c r="H5" s="53" t="s">
        <v>10</v>
      </c>
      <c r="I5" s="53"/>
      <c r="J5" s="53"/>
      <c r="K5" s="54">
        <f>SUM(Tableau25312[Statut])</f>
        <v>0</v>
      </c>
      <c r="L5" s="54"/>
      <c r="M5" s="54"/>
      <c r="N5" s="54"/>
    </row>
    <row r="6" spans="3:24" ht="54" customHeight="1" thickBot="1" x14ac:dyDescent="0.3">
      <c r="C6" s="7" t="s">
        <v>9</v>
      </c>
      <c r="D6" s="6" t="s">
        <v>8</v>
      </c>
    </row>
    <row r="7" spans="3:24" ht="42.75" customHeight="1" x14ac:dyDescent="0.25">
      <c r="C7" s="13" t="s">
        <v>65</v>
      </c>
      <c r="D7" s="5"/>
      <c r="H7" s="42" t="s">
        <v>7</v>
      </c>
      <c r="I7" s="43"/>
      <c r="J7" s="43"/>
      <c r="K7" s="43"/>
      <c r="L7" s="43"/>
      <c r="M7" s="43"/>
      <c r="N7" s="44"/>
    </row>
    <row r="8" spans="3:24" ht="42.75" customHeight="1" x14ac:dyDescent="0.25">
      <c r="C8" s="13" t="s">
        <v>66</v>
      </c>
      <c r="D8" s="5"/>
      <c r="H8" s="45"/>
      <c r="I8" s="46"/>
      <c r="J8" s="46"/>
      <c r="K8" s="46"/>
      <c r="L8" s="46"/>
      <c r="M8" s="46"/>
      <c r="N8" s="47"/>
    </row>
    <row r="9" spans="3:24" ht="42.75" customHeight="1" thickBot="1" x14ac:dyDescent="0.3">
      <c r="C9" s="13" t="s">
        <v>67</v>
      </c>
      <c r="D9" s="5"/>
      <c r="H9" s="48"/>
      <c r="I9" s="49"/>
      <c r="J9" s="49"/>
      <c r="K9" s="49"/>
      <c r="L9" s="49"/>
      <c r="M9" s="49"/>
      <c r="N9" s="50"/>
    </row>
    <row r="10" spans="3:24" ht="42.75" customHeight="1" x14ac:dyDescent="0.25">
      <c r="C10" s="12" t="s">
        <v>68</v>
      </c>
      <c r="D10" s="5"/>
      <c r="X10" t="s">
        <v>12</v>
      </c>
    </row>
    <row r="11" spans="3:24" ht="42.75" customHeight="1" x14ac:dyDescent="0.25">
      <c r="C11" s="12" t="s">
        <v>69</v>
      </c>
      <c r="D11" s="5"/>
    </row>
    <row r="12" spans="3:24" ht="42.75" customHeight="1" x14ac:dyDescent="0.25">
      <c r="C12" s="12" t="s">
        <v>70</v>
      </c>
      <c r="D12" s="5"/>
    </row>
    <row r="13" spans="3:24" ht="42.75" customHeight="1" x14ac:dyDescent="0.25">
      <c r="C13" s="12" t="s">
        <v>71</v>
      </c>
      <c r="D13" s="5"/>
    </row>
    <row r="14" spans="3:24" ht="42.75" customHeight="1" x14ac:dyDescent="0.25">
      <c r="C14" s="12" t="s">
        <v>73</v>
      </c>
      <c r="D14" s="5"/>
    </row>
    <row r="15" spans="3:24" ht="42.75" customHeight="1" x14ac:dyDescent="0.25">
      <c r="C15" s="12" t="s">
        <v>72</v>
      </c>
      <c r="D15" s="5"/>
    </row>
    <row r="16" spans="3:24" ht="42.75" customHeight="1" x14ac:dyDescent="0.25">
      <c r="C16" s="12" t="s">
        <v>74</v>
      </c>
      <c r="D16" s="5"/>
    </row>
    <row r="17" spans="3:4" ht="42.75" customHeight="1" x14ac:dyDescent="0.25">
      <c r="C17" s="13" t="s">
        <v>75</v>
      </c>
      <c r="D17" s="5"/>
    </row>
    <row r="18" spans="3:4" ht="42.75" customHeight="1" x14ac:dyDescent="0.25">
      <c r="C18" s="12"/>
      <c r="D18" s="5"/>
    </row>
    <row r="19" spans="3:4" ht="42.75" customHeight="1" x14ac:dyDescent="0.25">
      <c r="C19" s="12"/>
      <c r="D19" s="5"/>
    </row>
    <row r="20" spans="3:4" ht="42.75" customHeight="1" x14ac:dyDescent="0.25">
      <c r="C20" s="12"/>
      <c r="D20" s="5"/>
    </row>
    <row r="21" spans="3:4" ht="42.75" customHeight="1" x14ac:dyDescent="0.25">
      <c r="C21" s="12"/>
      <c r="D21" s="5"/>
    </row>
    <row r="22" spans="3:4" ht="42.75" customHeight="1" x14ac:dyDescent="0.25">
      <c r="C22" s="12"/>
      <c r="D22" s="5"/>
    </row>
    <row r="23" spans="3:4" ht="42.75" customHeight="1" x14ac:dyDescent="0.25">
      <c r="C23" s="12"/>
      <c r="D23" s="5"/>
    </row>
    <row r="24" spans="3:4" ht="42.75" customHeight="1" x14ac:dyDescent="0.25">
      <c r="C24" s="12"/>
      <c r="D24" s="5"/>
    </row>
    <row r="25" spans="3:4" ht="42.75" customHeight="1" x14ac:dyDescent="0.25">
      <c r="C25" s="12"/>
      <c r="D25" s="5"/>
    </row>
    <row r="26" spans="3:4" ht="42.75" customHeight="1" x14ac:dyDescent="0.25">
      <c r="C26" s="12"/>
      <c r="D26" s="5"/>
    </row>
    <row r="27" spans="3:4" ht="42.75" customHeight="1" x14ac:dyDescent="0.25">
      <c r="C27" s="12"/>
      <c r="D27" s="5"/>
    </row>
    <row r="28" spans="3:4" ht="42.75" customHeight="1" x14ac:dyDescent="0.25">
      <c r="C28" s="12"/>
      <c r="D28" s="5"/>
    </row>
    <row r="29" spans="3:4" ht="42.75" customHeight="1" x14ac:dyDescent="0.25">
      <c r="C29" s="12"/>
      <c r="D29" s="5"/>
    </row>
    <row r="30" spans="3:4" ht="42.75" customHeight="1" x14ac:dyDescent="0.25">
      <c r="C30" s="12"/>
      <c r="D30" s="5"/>
    </row>
    <row r="31" spans="3:4" ht="42.75" customHeight="1" x14ac:dyDescent="0.25">
      <c r="C31" s="12"/>
      <c r="D31" s="5"/>
    </row>
    <row r="32" spans="3:4" ht="42.75" customHeight="1" x14ac:dyDescent="0.25">
      <c r="C32" s="12"/>
      <c r="D32" s="5"/>
    </row>
    <row r="33" spans="3:4" ht="42.75" customHeight="1" x14ac:dyDescent="0.25">
      <c r="C33" s="12"/>
      <c r="D33" s="5"/>
    </row>
    <row r="34" spans="3:4" ht="42.75" customHeight="1" x14ac:dyDescent="0.25">
      <c r="C34" s="12"/>
      <c r="D34" s="5"/>
    </row>
    <row r="35" spans="3:4" ht="42.75" customHeight="1" x14ac:dyDescent="0.25">
      <c r="C35" s="12"/>
      <c r="D35" s="5"/>
    </row>
    <row r="36" spans="3:4" ht="42.75" customHeight="1" x14ac:dyDescent="0.25">
      <c r="C36" s="12"/>
      <c r="D36" s="5"/>
    </row>
    <row r="37" spans="3:4" ht="42.75" customHeight="1" x14ac:dyDescent="0.25">
      <c r="C37" s="12"/>
      <c r="D37" s="5"/>
    </row>
    <row r="38" spans="3:4" ht="42.75" customHeight="1" x14ac:dyDescent="0.25">
      <c r="C38" s="12"/>
      <c r="D38" s="5"/>
    </row>
    <row r="39" spans="3:4" ht="42.75" customHeight="1" x14ac:dyDescent="0.25">
      <c r="C39" s="12"/>
      <c r="D39" s="5"/>
    </row>
    <row r="40" spans="3:4" ht="42.75" customHeight="1" x14ac:dyDescent="0.25">
      <c r="C40" s="12"/>
      <c r="D40" s="5"/>
    </row>
    <row r="41" spans="3:4" ht="42.75" customHeight="1" x14ac:dyDescent="0.25">
      <c r="C41" s="12"/>
      <c r="D41" s="5"/>
    </row>
  </sheetData>
  <mergeCells count="7">
    <mergeCell ref="H7:N9"/>
    <mergeCell ref="H2:J3"/>
    <mergeCell ref="K2:N3"/>
    <mergeCell ref="H4:J4"/>
    <mergeCell ref="K4:N4"/>
    <mergeCell ref="H5:J5"/>
    <mergeCell ref="K5:N5"/>
  </mergeCells>
  <conditionalFormatting sqref="C7">
    <cfRule type="expression" dxfId="22" priority="1">
      <formula>$D7=1</formula>
    </cfRule>
  </conditionalFormatting>
  <conditionalFormatting sqref="C8:C41">
    <cfRule type="expression" dxfId="21" priority="3">
      <formula>$D8=1</formula>
    </cfRule>
  </conditionalFormatting>
  <conditionalFormatting sqref="K2">
    <cfRule type="dataBar" priority="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{8D995C6E-CE95-449E-BC07-986A545A23B1}</x14:id>
        </ext>
      </extLst>
    </cfRule>
  </conditionalFormatting>
  <pageMargins left="0.7" right="0.7" top="0.75" bottom="0.75" header="0.3" footer="0.3"/>
  <pageSetup paperSize="9" orientation="portrait" horizontalDpi="300" verticalDpi="300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162395A7-2FD6-4748-B989-F39B0A619F2A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D7:D41</xm:sqref>
        </x14:conditionalFormatting>
        <x14:conditionalFormatting xmlns:xm="http://schemas.microsoft.com/office/excel/2006/main">
          <x14:cfRule type="dataBar" id="{8D995C6E-CE95-449E-BC07-986A545A23B1}">
            <x14:dataBar minLength="0" maxLength="100" border="1" negativeBarBorderColorSameAsPositive="0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negativeBorderColor rgb="FFFF0000"/>
              <x14:axisColor rgb="FF000000"/>
            </x14:dataBar>
          </x14:cfRule>
          <xm:sqref>K2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1709C-B88A-4ABB-AB7B-E9BCE2E213B7}">
  <sheetPr>
    <tabColor theme="4"/>
  </sheetPr>
  <dimension ref="C1:X20"/>
  <sheetViews>
    <sheetView showGridLines="0" zoomScale="40" zoomScaleNormal="40" workbookViewId="0"/>
  </sheetViews>
  <sheetFormatPr baseColWidth="10" defaultRowHeight="15" x14ac:dyDescent="0.25"/>
  <cols>
    <col min="2" max="2" width="33.28515625" bestFit="1" customWidth="1"/>
    <col min="3" max="3" width="84.85546875" customWidth="1"/>
    <col min="4" max="4" width="47" customWidth="1"/>
    <col min="9" max="9" width="16.140625" customWidth="1"/>
    <col min="11" max="11" width="21.85546875" customWidth="1"/>
  </cols>
  <sheetData>
    <row r="1" spans="3:24" ht="15" customHeight="1" x14ac:dyDescent="0.25">
      <c r="I1" s="11"/>
      <c r="J1" s="11"/>
      <c r="L1" s="10"/>
      <c r="M1" s="10"/>
      <c r="N1" s="10"/>
    </row>
    <row r="2" spans="3:24" ht="15" customHeight="1" x14ac:dyDescent="0.25">
      <c r="H2" s="51" t="s">
        <v>11</v>
      </c>
      <c r="I2" s="51"/>
      <c r="J2" s="51"/>
      <c r="K2" s="52">
        <f>K5/K4</f>
        <v>0</v>
      </c>
      <c r="L2" s="52"/>
      <c r="M2" s="52"/>
      <c r="N2" s="52"/>
    </row>
    <row r="3" spans="3:24" ht="54" customHeight="1" x14ac:dyDescent="0.25">
      <c r="F3" s="9"/>
      <c r="G3" s="9"/>
      <c r="H3" s="51"/>
      <c r="I3" s="51"/>
      <c r="J3" s="51"/>
      <c r="K3" s="52"/>
      <c r="L3" s="52"/>
      <c r="M3" s="52"/>
      <c r="N3" s="52"/>
    </row>
    <row r="4" spans="3:24" ht="54" customHeight="1" x14ac:dyDescent="0.25">
      <c r="F4" s="8"/>
      <c r="G4" s="8"/>
      <c r="H4" s="53" t="s">
        <v>6</v>
      </c>
      <c r="I4" s="53"/>
      <c r="J4" s="53"/>
      <c r="K4" s="54">
        <f>COUNTA(Tableau2531213[Taches])</f>
        <v>3</v>
      </c>
      <c r="L4" s="54"/>
      <c r="M4" s="54"/>
      <c r="N4" s="54"/>
    </row>
    <row r="5" spans="3:24" ht="25.5" customHeight="1" x14ac:dyDescent="0.25">
      <c r="F5" s="8"/>
      <c r="G5" s="8"/>
      <c r="H5" s="53" t="s">
        <v>10</v>
      </c>
      <c r="I5" s="53"/>
      <c r="J5" s="53"/>
      <c r="K5" s="54">
        <f>SUM(Tableau2531213[Statut])</f>
        <v>0</v>
      </c>
      <c r="L5" s="54"/>
      <c r="M5" s="54"/>
      <c r="N5" s="54"/>
    </row>
    <row r="6" spans="3:24" ht="54" customHeight="1" thickBot="1" x14ac:dyDescent="0.3">
      <c r="C6" s="7" t="s">
        <v>9</v>
      </c>
      <c r="D6" s="6" t="s">
        <v>8</v>
      </c>
    </row>
    <row r="7" spans="3:24" ht="42.75" customHeight="1" x14ac:dyDescent="0.25">
      <c r="C7" s="13" t="s">
        <v>76</v>
      </c>
      <c r="D7" s="5"/>
      <c r="H7" s="42" t="s">
        <v>7</v>
      </c>
      <c r="I7" s="43"/>
      <c r="J7" s="43"/>
      <c r="K7" s="43"/>
      <c r="L7" s="43"/>
      <c r="M7" s="43"/>
      <c r="N7" s="44"/>
    </row>
    <row r="8" spans="3:24" ht="42.75" customHeight="1" x14ac:dyDescent="0.25">
      <c r="C8" s="13" t="s">
        <v>77</v>
      </c>
      <c r="D8" s="5"/>
      <c r="H8" s="45"/>
      <c r="I8" s="46"/>
      <c r="J8" s="46"/>
      <c r="K8" s="46"/>
      <c r="L8" s="46"/>
      <c r="M8" s="46"/>
      <c r="N8" s="47"/>
    </row>
    <row r="9" spans="3:24" ht="42.75" customHeight="1" thickBot="1" x14ac:dyDescent="0.3">
      <c r="C9" s="13" t="s">
        <v>78</v>
      </c>
      <c r="D9" s="5"/>
      <c r="H9" s="48"/>
      <c r="I9" s="49"/>
      <c r="J9" s="49"/>
      <c r="K9" s="49"/>
      <c r="L9" s="49"/>
      <c r="M9" s="49"/>
      <c r="N9" s="50"/>
    </row>
    <row r="10" spans="3:24" ht="42.75" customHeight="1" x14ac:dyDescent="0.25">
      <c r="C10" s="12"/>
      <c r="D10" s="5"/>
      <c r="X10" t="s">
        <v>12</v>
      </c>
    </row>
    <row r="11" spans="3:24" ht="42.6" customHeight="1" x14ac:dyDescent="0.25">
      <c r="C11" s="12"/>
      <c r="D11" s="5"/>
    </row>
    <row r="12" spans="3:24" ht="42.6" customHeight="1" x14ac:dyDescent="0.25">
      <c r="C12" s="12"/>
      <c r="D12" s="5"/>
    </row>
    <row r="13" spans="3:24" ht="42.6" customHeight="1" x14ac:dyDescent="0.25">
      <c r="C13" s="12"/>
      <c r="D13" s="5"/>
    </row>
    <row r="14" spans="3:24" ht="42.6" customHeight="1" x14ac:dyDescent="0.25">
      <c r="C14" s="12"/>
      <c r="D14" s="5"/>
    </row>
    <row r="15" spans="3:24" ht="42.6" customHeight="1" x14ac:dyDescent="0.25">
      <c r="C15" s="12"/>
      <c r="D15" s="5"/>
    </row>
    <row r="16" spans="3:24" ht="42.6" customHeight="1" x14ac:dyDescent="0.25">
      <c r="C16" s="12"/>
      <c r="D16" s="5"/>
    </row>
    <row r="17" spans="3:4" ht="42.6" customHeight="1" x14ac:dyDescent="0.25">
      <c r="C17" s="12"/>
      <c r="D17" s="5"/>
    </row>
    <row r="18" spans="3:4" ht="42.6" customHeight="1" x14ac:dyDescent="0.25">
      <c r="C18" s="12"/>
      <c r="D18" s="5"/>
    </row>
    <row r="19" spans="3:4" ht="42.6" customHeight="1" x14ac:dyDescent="0.25">
      <c r="C19" s="12"/>
      <c r="D19" s="5"/>
    </row>
    <row r="20" spans="3:4" ht="42.6" customHeight="1" x14ac:dyDescent="0.25">
      <c r="C20" s="12"/>
      <c r="D20" s="5"/>
    </row>
  </sheetData>
  <mergeCells count="7">
    <mergeCell ref="H7:N9"/>
    <mergeCell ref="H2:J3"/>
    <mergeCell ref="K2:N3"/>
    <mergeCell ref="H4:J4"/>
    <mergeCell ref="K4:N4"/>
    <mergeCell ref="H5:J5"/>
    <mergeCell ref="K5:N5"/>
  </mergeCells>
  <conditionalFormatting sqref="C7:C20">
    <cfRule type="expression" dxfId="20" priority="2">
      <formula>$D7=1</formula>
    </cfRule>
  </conditionalFormatting>
  <conditionalFormatting sqref="K2">
    <cfRule type="dataBar" priority="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{EAB2CFAC-0EB9-4140-A609-B5B1348CC25B}</x14:id>
        </ext>
      </extLst>
    </cfRule>
  </conditionalFormatting>
  <pageMargins left="0.7" right="0.7" top="0.75" bottom="0.75" header="0.3" footer="0.3"/>
  <pageSetup paperSize="9" orientation="portrait" horizontalDpi="300" verticalDpi="300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22EE93ED-B450-4E80-AD28-66D6175B3826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D7:D20</xm:sqref>
        </x14:conditionalFormatting>
        <x14:conditionalFormatting xmlns:xm="http://schemas.microsoft.com/office/excel/2006/main">
          <x14:cfRule type="dataBar" id="{EAB2CFAC-0EB9-4140-A609-B5B1348CC25B}">
            <x14:dataBar minLength="0" maxLength="100" border="1" negativeBarBorderColorSameAsPositive="0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negativeBorderColor rgb="FFFF0000"/>
              <x14:axisColor rgb="FF000000"/>
            </x14:dataBar>
          </x14:cfRule>
          <xm:sqref>K2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26DE5-0BD6-40D1-BD23-F5E51F2EA81E}">
  <sheetPr>
    <tabColor theme="5"/>
  </sheetPr>
  <dimension ref="C1:X26"/>
  <sheetViews>
    <sheetView showGridLines="0" tabSelected="1" zoomScale="40" zoomScaleNormal="40" workbookViewId="0">
      <selection activeCell="H14" sqref="H14"/>
    </sheetView>
  </sheetViews>
  <sheetFormatPr baseColWidth="10" defaultRowHeight="15" x14ac:dyDescent="0.25"/>
  <cols>
    <col min="2" max="2" width="33.28515625" bestFit="1" customWidth="1"/>
    <col min="3" max="3" width="84.85546875" customWidth="1"/>
    <col min="4" max="4" width="47" customWidth="1"/>
    <col min="9" max="9" width="16.140625" customWidth="1"/>
    <col min="11" max="11" width="21.85546875" customWidth="1"/>
  </cols>
  <sheetData>
    <row r="1" spans="3:24" ht="15" customHeight="1" x14ac:dyDescent="0.25">
      <c r="I1" s="11"/>
      <c r="J1" s="11"/>
      <c r="L1" s="10"/>
      <c r="M1" s="10"/>
      <c r="N1" s="10"/>
    </row>
    <row r="2" spans="3:24" ht="15" customHeight="1" x14ac:dyDescent="0.25">
      <c r="H2" s="51" t="s">
        <v>11</v>
      </c>
      <c r="I2" s="51"/>
      <c r="J2" s="51"/>
      <c r="K2" s="52">
        <f>K5/K4</f>
        <v>0</v>
      </c>
      <c r="L2" s="52"/>
      <c r="M2" s="52"/>
      <c r="N2" s="52"/>
    </row>
    <row r="3" spans="3:24" ht="54" customHeight="1" x14ac:dyDescent="0.25">
      <c r="F3" s="9"/>
      <c r="G3" s="9"/>
      <c r="H3" s="51"/>
      <c r="I3" s="51"/>
      <c r="J3" s="51"/>
      <c r="K3" s="52"/>
      <c r="L3" s="52"/>
      <c r="M3" s="52"/>
      <c r="N3" s="52"/>
    </row>
    <row r="4" spans="3:24" ht="54" customHeight="1" x14ac:dyDescent="0.25">
      <c r="F4" s="8"/>
      <c r="G4" s="8"/>
      <c r="H4" s="53" t="s">
        <v>6</v>
      </c>
      <c r="I4" s="53"/>
      <c r="J4" s="53"/>
      <c r="K4" s="54">
        <f>COUNTA(Tableau25314[Taches])</f>
        <v>12</v>
      </c>
      <c r="L4" s="54"/>
      <c r="M4" s="54"/>
      <c r="N4" s="54"/>
    </row>
    <row r="5" spans="3:24" ht="25.5" customHeight="1" x14ac:dyDescent="0.25">
      <c r="F5" s="8"/>
      <c r="G5" s="8"/>
      <c r="H5" s="53" t="s">
        <v>10</v>
      </c>
      <c r="I5" s="53"/>
      <c r="J5" s="53"/>
      <c r="K5" s="54">
        <f>SUM(Tableau25314[Statut])</f>
        <v>0</v>
      </c>
      <c r="L5" s="54"/>
      <c r="M5" s="54"/>
      <c r="N5" s="54"/>
    </row>
    <row r="6" spans="3:24" ht="54" customHeight="1" thickBot="1" x14ac:dyDescent="0.3">
      <c r="C6" s="7" t="s">
        <v>9</v>
      </c>
      <c r="D6" s="6" t="s">
        <v>8</v>
      </c>
    </row>
    <row r="7" spans="3:24" ht="42.75" customHeight="1" x14ac:dyDescent="0.25">
      <c r="C7" s="13" t="s">
        <v>80</v>
      </c>
      <c r="D7" s="5"/>
      <c r="H7" s="42" t="s">
        <v>7</v>
      </c>
      <c r="I7" s="43"/>
      <c r="J7" s="43"/>
      <c r="K7" s="43"/>
      <c r="L7" s="43"/>
      <c r="M7" s="43"/>
      <c r="N7" s="44"/>
    </row>
    <row r="8" spans="3:24" ht="42.75" customHeight="1" x14ac:dyDescent="0.25">
      <c r="C8" s="13" t="s">
        <v>81</v>
      </c>
      <c r="D8" s="5"/>
      <c r="H8" s="45"/>
      <c r="I8" s="46"/>
      <c r="J8" s="46"/>
      <c r="K8" s="46"/>
      <c r="L8" s="46"/>
      <c r="M8" s="46"/>
      <c r="N8" s="47"/>
    </row>
    <row r="9" spans="3:24" ht="42.75" customHeight="1" thickBot="1" x14ac:dyDescent="0.3">
      <c r="C9" s="13" t="s">
        <v>79</v>
      </c>
      <c r="D9" s="5"/>
      <c r="H9" s="48"/>
      <c r="I9" s="49"/>
      <c r="J9" s="49"/>
      <c r="K9" s="49"/>
      <c r="L9" s="49"/>
      <c r="M9" s="49"/>
      <c r="N9" s="50"/>
    </row>
    <row r="10" spans="3:24" ht="42.75" customHeight="1" x14ac:dyDescent="0.25">
      <c r="C10" s="12" t="s">
        <v>82</v>
      </c>
      <c r="D10" s="5"/>
      <c r="X10" t="s">
        <v>12</v>
      </c>
    </row>
    <row r="11" spans="3:24" ht="42.75" customHeight="1" x14ac:dyDescent="0.25">
      <c r="C11" s="12" t="s">
        <v>83</v>
      </c>
      <c r="D11" s="5"/>
    </row>
    <row r="12" spans="3:24" ht="42.75" customHeight="1" x14ac:dyDescent="0.25">
      <c r="C12" s="12" t="s">
        <v>84</v>
      </c>
      <c r="D12" s="5"/>
    </row>
    <row r="13" spans="3:24" ht="42.75" customHeight="1" x14ac:dyDescent="0.25">
      <c r="C13" s="12" t="s">
        <v>85</v>
      </c>
      <c r="D13" s="5"/>
    </row>
    <row r="14" spans="3:24" ht="57.6" customHeight="1" x14ac:dyDescent="0.25">
      <c r="C14" s="12" t="s">
        <v>86</v>
      </c>
      <c r="D14" s="5"/>
    </row>
    <row r="15" spans="3:24" ht="57.6" customHeight="1" x14ac:dyDescent="0.25">
      <c r="C15" s="12" t="s">
        <v>87</v>
      </c>
      <c r="D15" s="5"/>
    </row>
    <row r="16" spans="3:24" ht="42.75" customHeight="1" x14ac:dyDescent="0.25">
      <c r="C16" s="12" t="s">
        <v>88</v>
      </c>
      <c r="D16" s="5"/>
    </row>
    <row r="17" spans="3:4" ht="81.599999999999994" customHeight="1" x14ac:dyDescent="0.25">
      <c r="C17" s="12" t="s">
        <v>89</v>
      </c>
      <c r="D17" s="5"/>
    </row>
    <row r="18" spans="3:4" ht="42.75" customHeight="1" x14ac:dyDescent="0.25">
      <c r="C18" s="13" t="s">
        <v>90</v>
      </c>
      <c r="D18" s="5"/>
    </row>
    <row r="19" spans="3:4" ht="42.75" customHeight="1" x14ac:dyDescent="0.25">
      <c r="C19" s="12"/>
      <c r="D19" s="5"/>
    </row>
    <row r="20" spans="3:4" ht="42.75" customHeight="1" x14ac:dyDescent="0.25">
      <c r="C20" s="12"/>
      <c r="D20" s="5"/>
    </row>
    <row r="21" spans="3:4" ht="42.75" customHeight="1" x14ac:dyDescent="0.25">
      <c r="C21" s="12"/>
      <c r="D21" s="5"/>
    </row>
    <row r="22" spans="3:4" ht="42.75" customHeight="1" x14ac:dyDescent="0.25">
      <c r="C22" s="12"/>
      <c r="D22" s="5"/>
    </row>
    <row r="23" spans="3:4" ht="42.75" customHeight="1" x14ac:dyDescent="0.25">
      <c r="C23" s="12"/>
      <c r="D23" s="5"/>
    </row>
    <row r="24" spans="3:4" ht="42.75" customHeight="1" x14ac:dyDescent="0.25">
      <c r="C24" s="12"/>
      <c r="D24" s="5"/>
    </row>
    <row r="25" spans="3:4" ht="42.75" customHeight="1" x14ac:dyDescent="0.25">
      <c r="C25" s="12"/>
      <c r="D25" s="5"/>
    </row>
    <row r="26" spans="3:4" ht="42.75" customHeight="1" x14ac:dyDescent="0.25">
      <c r="C26" s="12"/>
      <c r="D26" s="5"/>
    </row>
  </sheetData>
  <mergeCells count="7">
    <mergeCell ref="H7:N9"/>
    <mergeCell ref="H2:J3"/>
    <mergeCell ref="K2:N3"/>
    <mergeCell ref="H4:J4"/>
    <mergeCell ref="K4:N4"/>
    <mergeCell ref="H5:J5"/>
    <mergeCell ref="K5:N5"/>
  </mergeCells>
  <conditionalFormatting sqref="C7:C26">
    <cfRule type="expression" dxfId="19" priority="2">
      <formula>$D7=1</formula>
    </cfRule>
  </conditionalFormatting>
  <conditionalFormatting sqref="K2">
    <cfRule type="dataBar" priority="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{55E35F8A-E474-42A0-9BF1-48B19C7C0756}</x14:id>
        </ext>
      </extLst>
    </cfRule>
  </conditionalFormatting>
  <pageMargins left="0.7" right="0.7" top="0.75" bottom="0.75" header="0.3" footer="0.3"/>
  <pageSetup paperSize="9" orientation="portrait" horizontalDpi="300" verticalDpi="300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0F638CC9-5DF8-4F13-BBF1-D4D0391EBE7C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D7:D26</xm:sqref>
        </x14:conditionalFormatting>
        <x14:conditionalFormatting xmlns:xm="http://schemas.microsoft.com/office/excel/2006/main">
          <x14:cfRule type="dataBar" id="{55E35F8A-E474-42A0-9BF1-48B19C7C0756}">
            <x14:dataBar minLength="0" maxLength="100" border="1" negativeBarBorderColorSameAsPositive="0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negativeBorderColor rgb="FFFF0000"/>
              <x14:axisColor rgb="FF000000"/>
            </x14:dataBar>
          </x14:cfRule>
          <xm:sqref>K2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26</vt:i4>
      </vt:variant>
    </vt:vector>
  </HeadingPairs>
  <TitlesOfParts>
    <vt:vector size="26" baseType="lpstr">
      <vt:lpstr>TEST</vt:lpstr>
      <vt:lpstr>VIERGE</vt:lpstr>
      <vt:lpstr>Process MACRO</vt:lpstr>
      <vt:lpstr>ETUDE DE MISSION</vt:lpstr>
      <vt:lpstr>PLANNING TRAVAUX</vt:lpstr>
      <vt:lpstr>PIC</vt:lpstr>
      <vt:lpstr>PLANNING PREPARATION</vt:lpstr>
      <vt:lpstr>Réglement de chantier</vt:lpstr>
      <vt:lpstr>ANALYSE DES OFFRES</vt:lpstr>
      <vt:lpstr>NEGOCIATION</vt:lpstr>
      <vt:lpstr>ATTRIBUTION</vt:lpstr>
      <vt:lpstr>PLANNING PREPARATION (2)</vt:lpstr>
      <vt:lpstr>PLANNING TRAVAUX (2)</vt:lpstr>
      <vt:lpstr>REUNION 0</vt:lpstr>
      <vt:lpstr>REUNION DE CHANTIER</vt:lpstr>
      <vt:lpstr>PLANNING FINANCIER</vt:lpstr>
      <vt:lpstr>REUNION LANCEMENT</vt:lpstr>
      <vt:lpstr>REUNION HEBDO</vt:lpstr>
      <vt:lpstr>VALIDATION DES SITUATIONS DE TR</vt:lpstr>
      <vt:lpstr>VI</vt:lpstr>
      <vt:lpstr>OPR</vt:lpstr>
      <vt:lpstr>LEVEES DES RESERVES</vt:lpstr>
      <vt:lpstr>LIVRAISON</vt:lpstr>
      <vt:lpstr>RENDU RAPPORT </vt:lpstr>
      <vt:lpstr>GPA</vt:lpstr>
      <vt:lpstr>Préparation 1er RDV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Batilean</dc:creator>
  <cp:lastModifiedBy>Dany BUQUET</cp:lastModifiedBy>
  <dcterms:created xsi:type="dcterms:W3CDTF">2015-06-05T18:19:34Z</dcterms:created>
  <dcterms:modified xsi:type="dcterms:W3CDTF">2024-07-11T15:47:38Z</dcterms:modified>
</cp:coreProperties>
</file>